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D:\Courses - 12 hrs\1-ClassStnds - 6 hrs\Resources\"/>
    </mc:Choice>
  </mc:AlternateContent>
  <bookViews>
    <workbookView xWindow="0" yWindow="0" windowWidth="19185" windowHeight="11400" xr2:uid="{00000000-000D-0000-FFFF-FFFF00000000}"/>
  </bookViews>
  <sheets>
    <sheet name="Stnds vs Design" sheetId="1" r:id="rId1"/>
    <sheet name="Lists" sheetId="2" r:id="rId2"/>
    <sheet name="RelaxationChecklist" sheetId="3" r:id="rId3"/>
    <sheet name="428NAC2-004" sheetId="5" r:id="rId4"/>
    <sheet name="MDS Sources" sheetId="7" r:id="rId5"/>
  </sheets>
  <externalReferences>
    <externalReference r:id="rId6"/>
  </externalReferences>
  <definedNames>
    <definedName name="_Toc436650271">#REF!</definedName>
    <definedName name="AgencyType">Lists!$B$106:$B$107</definedName>
    <definedName name="Area" comment="Area (Rural or Urban)" localSheetId="3">[1]Lists!$B$83:$B$84</definedName>
    <definedName name="Area" comment="Area (Rural or Urban)">Lists!$B$83:$B$84</definedName>
    <definedName name="HCZSlope" comment="Slope of the Horizontal Clear Zone.  Only 1V:4H and flatter are allowable. " localSheetId="3">[1]Lists!$B$70:$B$72</definedName>
    <definedName name="HCZSlope" comment="Slope of the Horizontal Clear Zone.  Only 1V:4H and flatter are allowable. ">Lists!$B$70:$B$72</definedName>
    <definedName name="NFC" comment="National Functional Classification" localSheetId="3">[1]Lists!$B$3:$B$9</definedName>
    <definedName name="NFC" comment="National Functional Classification">Lists!$B$3:$B$9</definedName>
    <definedName name="Part" comment="428 NAC 2-001.[subsection][part]" localSheetId="3">[1]Lists!$B$33:$B$54</definedName>
    <definedName name="Part" comment="428 NAC 2-001.[subsection][part]">Lists!$B$33:$B$54</definedName>
    <definedName name="_xlnm.Print_Area" localSheetId="3">'428NAC2-004'!$A$1:$A$69</definedName>
    <definedName name="_xlnm.Print_Area" localSheetId="1">Lists!$B$1:$B$88</definedName>
    <definedName name="_xlnm.Print_Area" localSheetId="4">'MDS Sources'!$A$1:$E$61</definedName>
    <definedName name="_xlnm.Print_Area" localSheetId="2">RelaxationChecklist!$A$1:$O$38</definedName>
    <definedName name="_xlnm.Print_Area" localSheetId="0">'Stnds vs Design'!$A$1:$I$36</definedName>
    <definedName name="SectionType" comment="Type of Section" localSheetId="3">[1]Lists!$B$66:$B$67</definedName>
    <definedName name="SectionType" comment="Type of Section">Lists!$B$66:$B$67</definedName>
    <definedName name="SFC" comment="State Functional Classification" localSheetId="3">[1]Lists!$B$12:$B$25</definedName>
    <definedName name="SFC" comment="State Functional Classification">Lists!$B$12:$B$25</definedName>
    <definedName name="ShoulderSurface" comment="Shoulder Type of Surface">Lists!$B$92:$B$95</definedName>
    <definedName name="StructuralCapacity" comment="Design Loading Structural Capacity">Lists!$B$75:$B$76</definedName>
    <definedName name="Subsection" comment="428 NAC 2 2-001.[subsection]" localSheetId="3">[1]Lists!$B$28:$B$30</definedName>
    <definedName name="Subsection" comment="428 NAC 2 2-001.[subsection]">Lists!$B$28:$B$30</definedName>
    <definedName name="Terrain" comment="Level or Rolling" localSheetId="3">[1]Lists!$B$87:$B$88</definedName>
    <definedName name="Terrain" comment="Level or Rolling">Lists!$B$87:$B$88</definedName>
    <definedName name="Title" comment="Title of Person Signing the Letter">Lists!$B$100:$B$103</definedName>
    <definedName name="WorkType" comment="Select the Work Type" localSheetId="3">[1]Lists!$B$59:$B$62</definedName>
    <definedName name="WorkType" comment="Select the Work Type">Lists!$B$59:$B$62</definedName>
    <definedName name="YesNo" comment="Select Yes or No" localSheetId="3">[1]Lists!$B$79:$B$80</definedName>
    <definedName name="YesNo" comment="Select Yes or No">Lists!$B$79:$B$80</definedName>
  </definedNames>
  <calcPr calcId="171027"/>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 r="G29" i="1" l="1"/>
  <c r="D25" i="1"/>
  <c r="I25" i="1" s="1"/>
  <c r="G25" i="1"/>
  <c r="D24" i="1"/>
  <c r="F24" i="1"/>
  <c r="H24" i="1"/>
  <c r="I29" i="1"/>
  <c r="F31" i="1" l="1"/>
  <c r="D31" i="1"/>
  <c r="E31" i="1"/>
  <c r="H31" i="1"/>
  <c r="H32" i="1"/>
  <c r="F32" i="1"/>
  <c r="E32" i="1"/>
  <c r="D32" i="1"/>
  <c r="D34" i="1"/>
  <c r="D33" i="1"/>
  <c r="I33" i="1" s="1"/>
  <c r="D30" i="1"/>
  <c r="I30" i="1" s="1"/>
  <c r="D28" i="1"/>
  <c r="G28" i="1" s="1"/>
  <c r="D27" i="1"/>
  <c r="I27" i="1" s="1"/>
  <c r="D26" i="1"/>
  <c r="G32" i="1" l="1"/>
  <c r="G30" i="1"/>
  <c r="I31" i="1"/>
  <c r="I28" i="1"/>
  <c r="I32" i="1"/>
  <c r="G27" i="1"/>
  <c r="G33" i="1"/>
  <c r="G31" i="1"/>
  <c r="I24" i="1"/>
  <c r="G24" i="1"/>
  <c r="I35" i="1" l="1"/>
  <c r="G35" i="1"/>
  <c r="I34" i="1" l="1"/>
  <c r="G34" i="1"/>
  <c r="I26" i="1"/>
  <c r="G26" i="1"/>
  <c r="D36" i="3" l="1"/>
  <c r="D37" i="3"/>
  <c r="D38" i="3"/>
  <c r="C38" i="3" l="1"/>
  <c r="C37" i="3"/>
  <c r="C36" i="3"/>
  <c r="H36" i="1"/>
  <c r="D36" i="1"/>
  <c r="G36" i="1" s="1"/>
  <c r="G23" i="1"/>
  <c r="G22" i="1"/>
  <c r="I36" i="1" l="1"/>
  <c r="H9" i="3"/>
  <c r="N8" i="3"/>
  <c r="G7" i="3"/>
  <c r="C4" i="1" l="1"/>
  <c r="I23" i="1" l="1"/>
  <c r="I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James Wilkinson</author>
  </authors>
  <commentList>
    <comment ref="C22" authorId="0" shapeId="0" xr:uid="{00000000-0006-0000-0000-000001000000}">
      <text>
        <r>
          <rPr>
            <u/>
            <sz val="9"/>
            <color indexed="81"/>
            <rFont val="Tahoma"/>
            <family val="2"/>
          </rPr>
          <t>Reference</t>
        </r>
        <r>
          <rPr>
            <sz val="9"/>
            <color indexed="81"/>
            <rFont val="Tahoma"/>
            <family val="2"/>
          </rPr>
          <t xml:space="preserve">
Green Book 
Sections 2.2.5, 2.2.8, 2.3.6, 3.3.1 (1st Para)
Rural/Urban:
Local=5.2.1/5.3.1
Collector=6.2.1/6.3.1
Arterial=7.2.2/7.3.2
TRB SR-214 Pg 205</t>
        </r>
      </text>
    </comment>
    <comment ref="C23" authorId="0" shapeId="0" xr:uid="{00000000-0006-0000-0000-000002000000}">
      <text>
        <r>
          <rPr>
            <u/>
            <sz val="9"/>
            <color indexed="81"/>
            <rFont val="Tahoma"/>
            <family val="2"/>
          </rPr>
          <t xml:space="preserve">Reference
</t>
        </r>
        <r>
          <rPr>
            <sz val="9"/>
            <color indexed="81"/>
            <rFont val="Tahoma"/>
            <family val="2"/>
          </rPr>
          <t>Green Book 
Sections 4.3, 4.4.2
Rural/Urban:
Local=5.2.2(T 5-5)/5.3.2
Collector=6.2.2(T 6-5)/6.3.2
Arterial=7.2.2(T-7-3)/7.3.2
TRB SR-214 
Pg 194 (Urban)
Pg 196 (Rural)</t>
        </r>
      </text>
    </comment>
    <comment ref="C24" authorId="0" shapeId="0" xr:uid="{00000000-0006-0000-0000-000003000000}">
      <text>
        <r>
          <rPr>
            <u/>
            <sz val="9"/>
            <color indexed="81"/>
            <rFont val="Tahoma"/>
            <family val="2"/>
          </rPr>
          <t>Reference</t>
        </r>
        <r>
          <rPr>
            <sz val="9"/>
            <color indexed="81"/>
            <rFont val="Tahoma"/>
            <family val="2"/>
          </rPr>
          <t xml:space="preserve">
Green Book 
Sections 4.3, 4.4.2
Rural/Urban:
Local=5.2.2(T 5-5)/5.3.2
Collector=6.2.2(T 6-5)/6.3.2
Arterial=7.2.2(T-7-3)/7.3.2
TRB SR-214 
Pg 194 (Urban)
Pg 196 (Rural)</t>
        </r>
      </text>
    </comment>
    <comment ref="A25" authorId="0" shapeId="0" xr:uid="{00000000-0006-0000-0000-000004000000}">
      <text>
        <r>
          <rPr>
            <u/>
            <sz val="9"/>
            <color indexed="81"/>
            <rFont val="Tahoma"/>
            <family val="2"/>
          </rPr>
          <t>Reference</t>
        </r>
        <r>
          <rPr>
            <sz val="9"/>
            <color indexed="81"/>
            <rFont val="Tahoma"/>
            <family val="2"/>
          </rPr>
          <t xml:space="preserve">
Green Book 
Section 3.3
Rural/Urban:
Local=5.2.1/5.3.1
Collector=6.2.1/6.3.1
Arterial=7.2.2/7.3.2
TRB SR-214 Pg 196</t>
        </r>
      </text>
    </comment>
    <comment ref="F26" authorId="0" shapeId="0" xr:uid="{00000000-0006-0000-0000-000005000000}">
      <text>
        <r>
          <rPr>
            <sz val="9"/>
            <color indexed="81"/>
            <rFont val="Tahoma"/>
            <family val="2"/>
          </rPr>
          <t>Straight = No Horiztonal Curves</t>
        </r>
      </text>
    </comment>
    <comment ref="H26" authorId="0" shapeId="0" xr:uid="{00000000-0006-0000-0000-000006000000}">
      <text>
        <r>
          <rPr>
            <sz val="9"/>
            <color indexed="81"/>
            <rFont val="Tahoma"/>
            <family val="2"/>
          </rPr>
          <t>Straight = No Horiztonal Curves</t>
        </r>
      </text>
    </comment>
    <comment ref="A27" authorId="0" shapeId="0" xr:uid="{00000000-0006-0000-0000-000007000000}">
      <text>
        <r>
          <rPr>
            <u/>
            <sz val="9"/>
            <color indexed="81"/>
            <rFont val="Tahoma"/>
            <family val="2"/>
          </rPr>
          <t>Reference</t>
        </r>
        <r>
          <rPr>
            <sz val="9"/>
            <color indexed="81"/>
            <rFont val="Tahoma"/>
            <family val="2"/>
          </rPr>
          <t xml:space="preserve">
Green Book 
Section 3.4
Tables 3-34 and 3-36
Rural/Urban:
Local=5.2.1/5.3.1
Collector=6.2.1/6.3.1
Arterial=7.2.2/7.3.2
TRB SR-214 Pg 198</t>
        </r>
      </text>
    </comment>
    <comment ref="C27" authorId="0" shapeId="0" xr:uid="{00000000-0006-0000-0000-000008000000}">
      <text>
        <r>
          <rPr>
            <u/>
            <sz val="9"/>
            <color indexed="81"/>
            <rFont val="Tahoma"/>
            <family val="2"/>
          </rPr>
          <t>Reference</t>
        </r>
        <r>
          <rPr>
            <sz val="9"/>
            <color indexed="81"/>
            <rFont val="Tahoma"/>
            <family val="2"/>
          </rPr>
          <t xml:space="preserve">
Green Book Table 3-34</t>
        </r>
      </text>
    </comment>
    <comment ref="C28" authorId="0" shapeId="0" xr:uid="{00000000-0006-0000-0000-000009000000}">
      <text>
        <r>
          <rPr>
            <u/>
            <sz val="9"/>
            <color indexed="81"/>
            <rFont val="Tahoma"/>
            <family val="2"/>
          </rPr>
          <t>Reference</t>
        </r>
        <r>
          <rPr>
            <sz val="9"/>
            <color indexed="81"/>
            <rFont val="Tahoma"/>
            <family val="2"/>
          </rPr>
          <t xml:space="preserve">
Green Book Table 3-36</t>
        </r>
      </text>
    </comment>
    <comment ref="C29" authorId="0" shapeId="0" xr:uid="{00000000-0006-0000-0000-00000A000000}">
      <text>
        <r>
          <rPr>
            <u/>
            <sz val="9"/>
            <color indexed="81"/>
            <rFont val="Tahoma"/>
            <family val="2"/>
          </rPr>
          <t>Reference</t>
        </r>
        <r>
          <rPr>
            <sz val="9"/>
            <color indexed="81"/>
            <rFont val="Tahoma"/>
            <family val="2"/>
          </rPr>
          <t xml:space="preserve">
Green Book 
Section 3.4.2
Rural/Urban:
Local=5.2.1(T.5-2)/5.3.1
Collector=6.2.1(T.6-2)/6.3.1(T.6-8)
Arterial=7.2.2(T.7-2)/7.3.2(T.7-4)
Grade is not addressed in TRB SR-214</t>
        </r>
      </text>
    </comment>
    <comment ref="C30" authorId="0" shapeId="0" xr:uid="{00000000-0006-0000-0000-00000B000000}">
      <text>
        <r>
          <rPr>
            <u/>
            <sz val="9"/>
            <color indexed="81"/>
            <rFont val="Tahoma"/>
            <family val="2"/>
          </rPr>
          <t>Reference</t>
        </r>
        <r>
          <rPr>
            <sz val="9"/>
            <color indexed="81"/>
            <rFont val="Tahoma"/>
            <family val="2"/>
          </rPr>
          <t xml:space="preserve">
Green Book 
Section 3.2.2 T.3-1
Rural/Urban:
Local=5.2.1(T.5-3)/5.3.1
Collector=6.2.1(T.6-3)/6.3.1
Arterial=7.2.2(T.7-1)/7.3.2
TRB SR-214 Page 198</t>
        </r>
      </text>
    </comment>
    <comment ref="A31" authorId="0" shapeId="0" xr:uid="{00000000-0006-0000-0000-00000C000000}">
      <text>
        <r>
          <rPr>
            <u/>
            <sz val="9"/>
            <color indexed="81"/>
            <rFont val="Tahoma"/>
            <family val="2"/>
          </rPr>
          <t>Reference</t>
        </r>
        <r>
          <rPr>
            <sz val="9"/>
            <color indexed="81"/>
            <rFont val="Tahoma"/>
            <family val="2"/>
          </rPr>
          <t xml:space="preserve">
Green Book 
Sections 4.2.2, 3.3
Rural/Urban:
Local=5.2.1/5.3.1
Collector=6.2.1/6.3.1
Arterial=7.2.2/7.3.2
TRB SR-214 Pg 203 (travel lanes)</t>
        </r>
      </text>
    </comment>
    <comment ref="C31" authorId="0" shapeId="0" xr:uid="{00000000-0006-0000-0000-00000D000000}">
      <text>
        <r>
          <rPr>
            <u/>
            <sz val="9"/>
            <color indexed="81"/>
            <rFont val="Tahoma"/>
            <family val="2"/>
          </rPr>
          <t>Reference</t>
        </r>
        <r>
          <rPr>
            <sz val="9"/>
            <color indexed="81"/>
            <rFont val="Tahoma"/>
            <family val="2"/>
          </rPr>
          <t xml:space="preserve">
Green Book 
Section 4.2.2, T.4-1
TRB SR-214 Pg 203</t>
        </r>
      </text>
    </comment>
    <comment ref="C32" authorId="0" shapeId="0" xr:uid="{00000000-0006-0000-0000-00000E000000}">
      <text>
        <r>
          <rPr>
            <u/>
            <sz val="9"/>
            <color indexed="81"/>
            <rFont val="Tahoma"/>
            <family val="2"/>
          </rPr>
          <t>Reference</t>
        </r>
        <r>
          <rPr>
            <sz val="9"/>
            <color indexed="81"/>
            <rFont val="Tahoma"/>
            <family val="2"/>
          </rPr>
          <t xml:space="preserve">
Green Book 
Section 4.4.3</t>
        </r>
      </text>
    </comment>
    <comment ref="C33" authorId="0" shapeId="0" xr:uid="{00000000-0006-0000-0000-00000F000000}">
      <text>
        <r>
          <rPr>
            <u/>
            <sz val="9"/>
            <color indexed="81"/>
            <rFont val="Tahoma"/>
            <family val="2"/>
          </rPr>
          <t>Reference</t>
        </r>
        <r>
          <rPr>
            <sz val="9"/>
            <color indexed="81"/>
            <rFont val="Tahoma"/>
            <family val="2"/>
          </rPr>
          <t xml:space="preserve">
Green Book 
Section 4.6
Rural/Urban:
Local=5.2.4/5.3.4
Collector=6.2.4/6.3.4
Arterial=7.2.4/7.3.4
Roadside Design Guide
Rural Table 3-1, Page 3-3
Urban Pages 10-1 and 10-2
AASHTO Geometric Design of Very Low-Volume Roads Manual, Page 48
TRB SR-214 Pages 200-201</t>
        </r>
      </text>
    </comment>
    <comment ref="C34" authorId="0" shapeId="0" xr:uid="{00000000-0006-0000-0000-000010000000}">
      <text>
        <r>
          <rPr>
            <u/>
            <sz val="9"/>
            <color indexed="81"/>
            <rFont val="Tahoma"/>
            <family val="2"/>
          </rPr>
          <t>Reference</t>
        </r>
        <r>
          <rPr>
            <sz val="9"/>
            <color indexed="81"/>
            <rFont val="Tahoma"/>
            <family val="2"/>
          </rPr>
          <t xml:space="preserve">
FHWA Mitigation Strategies for Design Exceptions, July, 2007 Pages 61-62
Green Book 
Rural/Urban:
Local=5.2.3
Collector=6.2.3/6.3.3
Arterial=7.2.5/7.3.5
State Statute 60-6,289
TRB SR-214 does not address vertical clearance</t>
        </r>
      </text>
    </comment>
    <comment ref="F34" authorId="0" shapeId="0" xr:uid="{00000000-0006-0000-0000-000011000000}">
      <text>
        <r>
          <rPr>
            <sz val="9"/>
            <color indexed="81"/>
            <rFont val="Tahoma"/>
            <family val="2"/>
          </rPr>
          <t>None = No Overpasses or Overhead Structures</t>
        </r>
      </text>
    </comment>
    <comment ref="H34" authorId="0" shapeId="0" xr:uid="{00000000-0006-0000-0000-000012000000}">
      <text>
        <r>
          <rPr>
            <sz val="9"/>
            <color indexed="81"/>
            <rFont val="Tahoma"/>
            <family val="2"/>
          </rPr>
          <t>None = No Overpasses or Overhead Structures</t>
        </r>
      </text>
    </comment>
    <comment ref="C35" authorId="0" shapeId="0" xr:uid="{00000000-0006-0000-0000-000013000000}">
      <text>
        <r>
          <rPr>
            <u/>
            <sz val="9"/>
            <color indexed="81"/>
            <rFont val="Tahoma"/>
            <family val="2"/>
          </rPr>
          <t>Reference</t>
        </r>
        <r>
          <rPr>
            <sz val="9"/>
            <color indexed="81"/>
            <rFont val="Tahoma"/>
            <family val="2"/>
          </rPr>
          <t xml:space="preserve">
FHWA Mitigation Strategies for Design Exceptions, July, 2007 
     Rural, Non-curbed Bridges: Pages 40-43
     Urban, Curbed Bridges: Page 64
Green Book 
Rural/Urban:
Local=5.2.3(T.5-6)/5.3.3
Collector=6.2.3(T.6-6)/6.3.3
Arterial=7.2.5/7.3.5
TRB SR-214 pages 198-200
Green Book T.5-7 and T.6-7</t>
        </r>
      </text>
    </comment>
    <comment ref="F35" authorId="0" shapeId="0" xr:uid="{00000000-0006-0000-0000-000014000000}">
      <text>
        <r>
          <rPr>
            <sz val="9"/>
            <color indexed="81"/>
            <rFont val="Tahoma"/>
            <family val="2"/>
          </rPr>
          <t>None = No Bridge-size or Non-Buried Structures</t>
        </r>
      </text>
    </comment>
    <comment ref="H35" authorId="0" shapeId="0" xr:uid="{00000000-0006-0000-0000-000015000000}">
      <text>
        <r>
          <rPr>
            <sz val="9"/>
            <color indexed="81"/>
            <rFont val="Tahoma"/>
            <family val="2"/>
          </rPr>
          <t>None = No Bridge-size or Non-Buried Structures</t>
        </r>
      </text>
    </comment>
    <comment ref="C36" authorId="0" shapeId="0" xr:uid="{00000000-0006-0000-0000-000016000000}">
      <text>
        <r>
          <rPr>
            <u/>
            <sz val="9"/>
            <color indexed="81"/>
            <rFont val="Tahoma"/>
            <family val="2"/>
          </rPr>
          <t>Reference</t>
        </r>
        <r>
          <rPr>
            <sz val="9"/>
            <color indexed="81"/>
            <rFont val="Tahoma"/>
            <family val="2"/>
          </rPr>
          <t xml:space="preserve">
Green Book 
Section 4.8.2
Rural/Urban:
Local=5.2.3/5.3.3
Collector=6.2.3/6.3.3
Arterial=7.2.5/7.3.5
</t>
        </r>
      </text>
    </comment>
  </commentList>
</comments>
</file>

<file path=xl/sharedStrings.xml><?xml version="1.0" encoding="utf-8"?>
<sst xmlns="http://schemas.openxmlformats.org/spreadsheetml/2006/main" count="409" uniqueCount="297">
  <si>
    <t>Lane Width</t>
  </si>
  <si>
    <t>Shoulder Width</t>
  </si>
  <si>
    <t>Stopping Sight Distance</t>
  </si>
  <si>
    <t>Crest K Value</t>
  </si>
  <si>
    <t>Sag K Value</t>
  </si>
  <si>
    <t>Horizontal Alignment</t>
  </si>
  <si>
    <t>Vertical Alignment</t>
  </si>
  <si>
    <t>Design Speed</t>
  </si>
  <si>
    <t>Vertical Clearance</t>
  </si>
  <si>
    <t>Clear Bridge Width</t>
  </si>
  <si>
    <t>Design Structural Loading Capacity</t>
  </si>
  <si>
    <t>Completed by:</t>
  </si>
  <si>
    <t>Cross        Slope</t>
  </si>
  <si>
    <t>E</t>
  </si>
  <si>
    <t>Current</t>
  </si>
  <si>
    <t>Design</t>
  </si>
  <si>
    <t>Delta</t>
  </si>
  <si>
    <r>
      <t>Radius, based on e</t>
    </r>
    <r>
      <rPr>
        <vertAlign val="subscript"/>
        <sz val="11"/>
        <color theme="1"/>
        <rFont val="Calibri"/>
        <family val="2"/>
        <scheme val="minor"/>
      </rPr>
      <t>max</t>
    </r>
  </si>
  <si>
    <t>Work Types</t>
  </si>
  <si>
    <t>New</t>
  </si>
  <si>
    <t>Reconstructed</t>
  </si>
  <si>
    <t>3R</t>
  </si>
  <si>
    <t>Maintenance</t>
  </si>
  <si>
    <t>Classification</t>
  </si>
  <si>
    <t xml:space="preserve">National: </t>
  </si>
  <si>
    <t xml:space="preserve">State: </t>
  </si>
  <si>
    <t>Interstate</t>
  </si>
  <si>
    <t>Other Freeways and Expressways</t>
  </si>
  <si>
    <t>Other Principal Arterial</t>
  </si>
  <si>
    <t>Minor Arterial</t>
  </si>
  <si>
    <t>Major Collector</t>
  </si>
  <si>
    <t>Minor Collector</t>
  </si>
  <si>
    <t>Local</t>
  </si>
  <si>
    <t>Expressway</t>
  </si>
  <si>
    <t>Major Arterial</t>
  </si>
  <si>
    <t>Other Arterial</t>
  </si>
  <si>
    <t>Collector</t>
  </si>
  <si>
    <t>Scenic-Recreation Major Arterial</t>
  </si>
  <si>
    <t>Scenic-Recreation Other Arterial</t>
  </si>
  <si>
    <t>Scenic-Recreation Collector</t>
  </si>
  <si>
    <t>Scenic-Recreation Local</t>
  </si>
  <si>
    <t>Scenic-Recreation Internal</t>
  </si>
  <si>
    <t>Minimum Maintenance</t>
  </si>
  <si>
    <t>Remote Residential</t>
  </si>
  <si>
    <t>State Functional Classifications</t>
  </si>
  <si>
    <t>National Functional Classifications</t>
  </si>
  <si>
    <t>02.</t>
  </si>
  <si>
    <t>03.</t>
  </si>
  <si>
    <t>N/A</t>
  </si>
  <si>
    <t>C</t>
  </si>
  <si>
    <t>D</t>
  </si>
  <si>
    <t>F</t>
  </si>
  <si>
    <t>G</t>
  </si>
  <si>
    <t>H</t>
  </si>
  <si>
    <t>I</t>
  </si>
  <si>
    <t>J</t>
  </si>
  <si>
    <t>K</t>
  </si>
  <si>
    <t>L</t>
  </si>
  <si>
    <t>M</t>
  </si>
  <si>
    <t>N</t>
  </si>
  <si>
    <t>O</t>
  </si>
  <si>
    <t>P</t>
  </si>
  <si>
    <t>Q</t>
  </si>
  <si>
    <t>R</t>
  </si>
  <si>
    <t>S</t>
  </si>
  <si>
    <t>T</t>
  </si>
  <si>
    <t>V</t>
  </si>
  <si>
    <t>W</t>
  </si>
  <si>
    <t>X</t>
  </si>
  <si>
    <t>Subsection</t>
  </si>
  <si>
    <t>Part</t>
  </si>
  <si>
    <t xml:space="preserve">Project Number: </t>
  </si>
  <si>
    <t xml:space="preserve">Date:  </t>
  </si>
  <si>
    <t>Design Loading Structural Capacity</t>
  </si>
  <si>
    <t>HL93</t>
  </si>
  <si>
    <t>HS15</t>
  </si>
  <si>
    <t xml:space="preserve">Section Type:  </t>
  </si>
  <si>
    <t>Section</t>
  </si>
  <si>
    <t>Non-curbed</t>
  </si>
  <si>
    <t>Curbed</t>
  </si>
  <si>
    <t xml:space="preserve">HCZ Slope:  </t>
  </si>
  <si>
    <t>HCZ Slope</t>
  </si>
  <si>
    <t>1V:6H</t>
  </si>
  <si>
    <t>1V:5H</t>
  </si>
  <si>
    <t>1V:4H</t>
  </si>
  <si>
    <t>Horizontal Clear Zone (HCZ) Width</t>
  </si>
  <si>
    <t>MDS Design Criteria</t>
  </si>
  <si>
    <t xml:space="preserve">Work Type:  </t>
  </si>
  <si>
    <t> </t>
  </si>
  <si>
    <r>
      <t xml:space="preserve">All county requests for relaxation of standards must be made by the County Highway Superintendent for that county, or in counties lacking such officer, by the person responsible for the county highway program.  All municipal requests for relaxation of standards must be made by the City </t>
    </r>
    <r>
      <rPr>
        <sz val="11"/>
        <color theme="1"/>
        <rFont val="Arial"/>
        <family val="2"/>
      </rPr>
      <t xml:space="preserve">Street Superintendent for that municipality, or in municipalities lacking such officer, by the person responsible for the municipal street program.  In the case of multiple entities, each entity must sign and file a resolution of adoption, and there must be a written request from each entity’s superintendent (or in entities lacking such officer, the person responsible for the highway, road or street program).  Additionally, whenever the application of standards of design, construction, or maintenance would defeat the purpose of the Scenic-Recreation functional classification, a county, municipality or other interested party may request </t>
    </r>
    <r>
      <rPr>
        <sz val="11"/>
        <color rgb="FF000000"/>
        <rFont val="Arial"/>
        <family val="2"/>
      </rPr>
      <t>that the Board relax the standards for such segment.</t>
    </r>
  </si>
  <si>
    <t>There must be compelling and demonstrated reasons why standard values should not be used.  All requests shall specify in detail what peculiar, special or unique situations would make the application of the standards not feasible.  Analysis should include consideration of adjacent roadway sections therefore the relaxation of standards request may need to include sub-standard conditions beyond construction limits.</t>
  </si>
  <si>
    <r>
      <t xml:space="preserve">Documentation for county road and municipal street relaxation of standards shall describe and explain the conditions that preclude conformance to the applicable design </t>
    </r>
    <r>
      <rPr>
        <sz val="11"/>
        <color theme="1"/>
        <rFont val="Arial"/>
        <family val="2"/>
      </rPr>
      <t>standard, including but not limited to the following:</t>
    </r>
  </si>
  <si>
    <t>ü</t>
  </si>
  <si>
    <t>Work/Project does not involve an interlocal agreement; only one entity is requesting</t>
  </si>
  <si>
    <t xml:space="preserve">Standards Table </t>
  </si>
  <si>
    <t>Design Standard (DS)</t>
  </si>
  <si>
    <t>Value (DV)</t>
  </si>
  <si>
    <t>Facility (CF)</t>
  </si>
  <si>
    <t>CF-DS</t>
  </si>
  <si>
    <t>DV-DS</t>
  </si>
  <si>
    <t>Work/Project involves an interlocal agreement; more than one entity is requesting</t>
  </si>
  <si>
    <t>Request is for a road with a State Functional Classification of Scenic-Recreation</t>
  </si>
  <si>
    <t>Request is for a low-water stream crossing</t>
  </si>
  <si>
    <t>Compare NBCS Design Standards the current road or street, and to proposed design values</t>
  </si>
  <si>
    <t>Resolution of Adoption passed by governing body</t>
  </si>
  <si>
    <t xml:space="preserve">Signed  by appointed superintendent (or, if lacking such officer, the person responsible for the road or street program) </t>
  </si>
  <si>
    <t>Written request to Secretary of Board</t>
  </si>
  <si>
    <t>Checklist for the Relaxation of Standards</t>
  </si>
  <si>
    <t xml:space="preserve">REQUIRED SUPPORTING DOCUMENTATION </t>
  </si>
  <si>
    <t>Written description of peculiar, special or unique situation(s) that preclude conformance to the applicable standard(s).  Explain compelling and demonstrated reasons why standard values should not be used.  Include consideration of adjacent roadway sections - describe include sub-standard conditions beyond construction limits.</t>
  </si>
  <si>
    <t>GENERAL REQUIREMENTS</t>
  </si>
  <si>
    <r>
      <t xml:space="preserve">One (1) copy of the </t>
    </r>
    <r>
      <rPr>
        <b/>
        <sz val="11"/>
        <color theme="1"/>
        <rFont val="Calibri"/>
        <family val="2"/>
        <scheme val="minor"/>
      </rPr>
      <t>Resolution of Adoption</t>
    </r>
    <r>
      <rPr>
        <sz val="11"/>
        <color theme="1"/>
        <rFont val="Calibri"/>
        <family val="2"/>
        <scheme val="minor"/>
      </rPr>
      <t xml:space="preserve"> signed by the proper officials</t>
    </r>
  </si>
  <si>
    <r>
      <t xml:space="preserve">One (1) copy of a completed One- and Six-Year Plan Highway, Road or Street Improvement </t>
    </r>
    <r>
      <rPr>
        <b/>
        <sz val="11"/>
        <color theme="1"/>
        <rFont val="Calibri"/>
        <family val="2"/>
        <scheme val="minor"/>
      </rPr>
      <t>Work/Project form</t>
    </r>
    <r>
      <rPr>
        <sz val="11"/>
        <color theme="1"/>
        <rFont val="Calibri"/>
        <family val="2"/>
        <scheme val="minor"/>
      </rPr>
      <t>, from the current One- and Six-Year Plan, including a Notification of Revision of One-Year Plan, if the work is being added to the One-Year Plan.</t>
    </r>
  </si>
  <si>
    <r>
      <t xml:space="preserve">One (1) copy of proposed </t>
    </r>
    <r>
      <rPr>
        <b/>
        <sz val="11"/>
        <color theme="1"/>
        <rFont val="Calibri"/>
        <family val="2"/>
        <scheme val="minor"/>
      </rPr>
      <t>construction plan sheets</t>
    </r>
    <r>
      <rPr>
        <sz val="11"/>
        <color theme="1"/>
        <rFont val="Calibri"/>
        <family val="2"/>
        <scheme val="minor"/>
      </rPr>
      <t xml:space="preserve"> which are pertinent to the request.</t>
    </r>
  </si>
  <si>
    <r>
      <t xml:space="preserve">Identification of the applicable </t>
    </r>
    <r>
      <rPr>
        <b/>
        <sz val="11"/>
        <color theme="1"/>
        <rFont val="Calibri"/>
        <family val="2"/>
        <scheme val="minor"/>
      </rPr>
      <t>standards</t>
    </r>
    <r>
      <rPr>
        <sz val="11"/>
        <color theme="1"/>
        <rFont val="Calibri"/>
        <family val="2"/>
        <scheme val="minor"/>
      </rPr>
      <t xml:space="preserve"> (Rural Area, Urban Area, etc.), State and National </t>
    </r>
    <r>
      <rPr>
        <b/>
        <sz val="11"/>
        <color theme="1"/>
        <rFont val="Calibri"/>
        <family val="2"/>
        <scheme val="minor"/>
      </rPr>
      <t>functional classifications</t>
    </r>
    <r>
      <rPr>
        <sz val="11"/>
        <color theme="1"/>
        <rFont val="Calibri"/>
        <family val="2"/>
        <scheme val="minor"/>
      </rPr>
      <t xml:space="preserve">, and </t>
    </r>
    <r>
      <rPr>
        <b/>
        <sz val="11"/>
        <color theme="1"/>
        <rFont val="Calibri"/>
        <family val="2"/>
        <scheme val="minor"/>
      </rPr>
      <t>type of work</t>
    </r>
    <r>
      <rPr>
        <sz val="11"/>
        <color theme="1"/>
        <rFont val="Calibri"/>
        <family val="2"/>
        <scheme val="minor"/>
      </rPr>
      <t xml:space="preserve"> (New, Reconstructed and/or 3R).</t>
    </r>
  </si>
  <si>
    <r>
      <t xml:space="preserve">Applicable State and National functional classification </t>
    </r>
    <r>
      <rPr>
        <b/>
        <sz val="11"/>
        <color theme="1"/>
        <rFont val="Calibri"/>
        <family val="2"/>
        <scheme val="minor"/>
      </rPr>
      <t>maps</t>
    </r>
    <r>
      <rPr>
        <sz val="11"/>
        <color theme="1"/>
        <rFont val="Calibri"/>
        <family val="2"/>
        <scheme val="minor"/>
      </rPr>
      <t>.</t>
    </r>
  </si>
  <si>
    <r>
      <t xml:space="preserve">A map, </t>
    </r>
    <r>
      <rPr>
        <b/>
        <sz val="11"/>
        <color theme="1"/>
        <rFont val="Calibri"/>
        <family val="2"/>
        <scheme val="minor"/>
      </rPr>
      <t>aerial photograph or topographic map</t>
    </r>
    <r>
      <rPr>
        <sz val="11"/>
        <color theme="1"/>
        <rFont val="Calibri"/>
        <family val="2"/>
        <scheme val="minor"/>
      </rPr>
      <t xml:space="preserve"> showing the location and area of the work.</t>
    </r>
  </si>
  <si>
    <r>
      <rPr>
        <b/>
        <sz val="11"/>
        <color theme="1"/>
        <rFont val="Calibri"/>
        <family val="2"/>
        <scheme val="minor"/>
      </rPr>
      <t>Design data</t>
    </r>
    <r>
      <rPr>
        <sz val="11"/>
        <color theme="1"/>
        <rFont val="Calibri"/>
        <family val="2"/>
        <scheme val="minor"/>
      </rPr>
      <t xml:space="preserve"> (current and design traffic volumes, design speed, posted speed, percent of heavy trucks, hydraulic study if applicable, geometrics, and other such pertinent information).</t>
    </r>
  </si>
  <si>
    <r>
      <rPr>
        <b/>
        <sz val="11"/>
        <color theme="1"/>
        <rFont val="Calibri"/>
        <family val="2"/>
        <scheme val="minor"/>
      </rPr>
      <t>Effect on the safety and operation</t>
    </r>
    <r>
      <rPr>
        <sz val="11"/>
        <color theme="1"/>
        <rFont val="Calibri"/>
        <family val="2"/>
        <scheme val="minor"/>
      </rPr>
      <t xml:space="preserve"> of the facility, and its compatibility with adjacent sections of the road or street.  The overall safety of the road or street should not be degraded.</t>
    </r>
  </si>
  <si>
    <r>
      <rPr>
        <b/>
        <sz val="11"/>
        <color theme="1"/>
        <rFont val="Calibri"/>
        <family val="2"/>
        <scheme val="minor"/>
      </rPr>
      <t>Sufficient crash history analysis</t>
    </r>
    <r>
      <rPr>
        <sz val="11"/>
        <color theme="1"/>
        <rFont val="Calibri"/>
        <family val="2"/>
        <scheme val="minor"/>
      </rPr>
      <t xml:space="preserve"> should include the crash rate and/or history of the project to comparable routes, identifying crash types and crash trends within the project limits, and locations for potential safety improvements.</t>
    </r>
  </si>
  <si>
    <r>
      <t xml:space="preserve">A </t>
    </r>
    <r>
      <rPr>
        <b/>
        <sz val="11"/>
        <color theme="1"/>
        <rFont val="Calibri"/>
        <family val="2"/>
        <scheme val="minor"/>
      </rPr>
      <t xml:space="preserve">detailed cost analysis of attaining full standards versus the requested alternative or alternatives </t>
    </r>
    <r>
      <rPr>
        <sz val="11"/>
        <color theme="1"/>
        <rFont val="Calibri"/>
        <family val="2"/>
        <scheme val="minor"/>
      </rPr>
      <t>must be quantified.</t>
    </r>
  </si>
  <si>
    <r>
      <t xml:space="preserve">Features (improved roadway geometry, signing, delineation, roadside safety, etc.) added to </t>
    </r>
    <r>
      <rPr>
        <b/>
        <sz val="11"/>
        <color theme="1"/>
        <rFont val="Calibri"/>
        <family val="2"/>
        <scheme val="minor"/>
      </rPr>
      <t>mitigate the effects</t>
    </r>
    <r>
      <rPr>
        <sz val="11"/>
        <color theme="1"/>
        <rFont val="Calibri"/>
        <family val="2"/>
        <scheme val="minor"/>
      </rPr>
      <t xml:space="preserve"> </t>
    </r>
    <r>
      <rPr>
        <b/>
        <sz val="11"/>
        <color theme="1"/>
        <rFont val="Calibri"/>
        <family val="2"/>
        <scheme val="minor"/>
      </rPr>
      <t>of not meeting</t>
    </r>
    <r>
      <rPr>
        <sz val="11"/>
        <color theme="1"/>
        <rFont val="Calibri"/>
        <family val="2"/>
        <scheme val="minor"/>
      </rPr>
      <t xml:space="preserve"> minimum design standard.</t>
    </r>
  </si>
  <si>
    <r>
      <rPr>
        <b/>
        <sz val="11"/>
        <color theme="1"/>
        <rFont val="Calibri"/>
        <family val="2"/>
        <scheme val="minor"/>
      </rPr>
      <t xml:space="preserve">Future improvements or work </t>
    </r>
    <r>
      <rPr>
        <sz val="11"/>
        <color theme="1"/>
        <rFont val="Calibri"/>
        <family val="2"/>
        <scheme val="minor"/>
      </rPr>
      <t>that will correct the substandard design feature, including project number (if available) and anticipated or estimated construction date</t>
    </r>
  </si>
  <si>
    <r>
      <rPr>
        <b/>
        <sz val="11"/>
        <color theme="1"/>
        <rFont val="Calibri"/>
        <family val="2"/>
        <scheme val="minor"/>
      </rPr>
      <t>Environmental impacts</t>
    </r>
    <r>
      <rPr>
        <sz val="11"/>
        <color theme="1"/>
        <rFont val="Calibri"/>
        <family val="2"/>
        <scheme val="minor"/>
      </rPr>
      <t xml:space="preserve"> including scenic, historic and other environmental features, if full standards cannot be achieved due to environmental implication. </t>
    </r>
  </si>
  <si>
    <r>
      <t xml:space="preserve">Attachments shall include the </t>
    </r>
    <r>
      <rPr>
        <b/>
        <sz val="11"/>
        <color theme="1"/>
        <rFont val="Calibri"/>
        <family val="2"/>
        <scheme val="minor"/>
      </rPr>
      <t>existing typical section</t>
    </r>
    <r>
      <rPr>
        <sz val="11"/>
        <color theme="1"/>
        <rFont val="Calibri"/>
        <family val="2"/>
        <scheme val="minor"/>
      </rPr>
      <t xml:space="preserve"> and the </t>
    </r>
    <r>
      <rPr>
        <b/>
        <sz val="11"/>
        <color theme="1"/>
        <rFont val="Calibri"/>
        <family val="2"/>
        <scheme val="minor"/>
      </rPr>
      <t>proposed typical section</t>
    </r>
    <r>
      <rPr>
        <sz val="11"/>
        <color theme="1"/>
        <rFont val="Calibri"/>
        <family val="2"/>
        <scheme val="minor"/>
      </rPr>
      <t>.</t>
    </r>
  </si>
  <si>
    <r>
      <t xml:space="preserve">Timely submittal -  Upon receipt of a request, the Secretary for the Board shall set a hearing date for the request no later than </t>
    </r>
    <r>
      <rPr>
        <b/>
        <sz val="11"/>
        <color theme="1"/>
        <rFont val="Calibri"/>
        <family val="2"/>
        <scheme val="minor"/>
      </rPr>
      <t>sixty (60) days</t>
    </r>
    <r>
      <rPr>
        <sz val="11"/>
        <color theme="1"/>
        <rFont val="Calibri"/>
        <family val="2"/>
        <scheme val="minor"/>
      </rPr>
      <t xml:space="preserve"> </t>
    </r>
    <r>
      <rPr>
        <b/>
        <sz val="11"/>
        <color theme="1"/>
        <rFont val="Calibri"/>
        <family val="2"/>
        <scheme val="minor"/>
      </rPr>
      <t>after the filing of the request</t>
    </r>
    <r>
      <rPr>
        <sz val="11"/>
        <color theme="1"/>
        <rFont val="Calibri"/>
        <family val="2"/>
        <scheme val="minor"/>
      </rPr>
      <t>.</t>
    </r>
  </si>
  <si>
    <t>Design Year:</t>
  </si>
  <si>
    <t xml:space="preserve">Initial Year of Completion: </t>
  </si>
  <si>
    <t>Design Year ADT, VPD:</t>
  </si>
  <si>
    <t>Yes</t>
  </si>
  <si>
    <t>No</t>
  </si>
  <si>
    <t>YesNo</t>
  </si>
  <si>
    <t>Area</t>
  </si>
  <si>
    <t>Urban</t>
  </si>
  <si>
    <t>Rural</t>
  </si>
  <si>
    <t>Terrain</t>
  </si>
  <si>
    <t>Level</t>
  </si>
  <si>
    <t>Rolling</t>
  </si>
  <si>
    <t>Initial Year ADT, VPD:</t>
  </si>
  <si>
    <t xml:space="preserve">Percent Heavy Trucks: </t>
  </si>
  <si>
    <t xml:space="preserve">Other factors that could affect the decision: for example, delays, proposed development in the project area or local concerns may be issues to be addressed. </t>
  </si>
  <si>
    <r>
      <t xml:space="preserve">The </t>
    </r>
    <r>
      <rPr>
        <b/>
        <sz val="11"/>
        <color theme="1"/>
        <rFont val="Calibri"/>
        <family val="2"/>
        <scheme val="minor"/>
      </rPr>
      <t>required standard value</t>
    </r>
    <r>
      <rPr>
        <sz val="11"/>
        <color theme="1"/>
        <rFont val="Calibri"/>
        <family val="2"/>
        <scheme val="minor"/>
      </rPr>
      <t xml:space="preserve"> and the </t>
    </r>
    <r>
      <rPr>
        <b/>
        <sz val="11"/>
        <color theme="1"/>
        <rFont val="Calibri"/>
        <family val="2"/>
        <scheme val="minor"/>
      </rPr>
      <t>proposed value of the design feature</t>
    </r>
    <r>
      <rPr>
        <sz val="11"/>
        <color theme="1"/>
        <rFont val="Calibri"/>
        <family val="2"/>
        <scheme val="minor"/>
      </rPr>
      <t xml:space="preserve"> shall be clearly stated.  Standard values come from </t>
    </r>
    <r>
      <rPr>
        <b/>
        <sz val="11"/>
        <color theme="1"/>
        <rFont val="Calibri"/>
        <family val="2"/>
        <scheme val="minor"/>
      </rPr>
      <t xml:space="preserve">tables </t>
    </r>
    <r>
      <rPr>
        <sz val="11"/>
        <color theme="1"/>
        <rFont val="Calibri"/>
        <family val="2"/>
        <scheme val="minor"/>
      </rPr>
      <t xml:space="preserve">and/or </t>
    </r>
    <r>
      <rPr>
        <b/>
        <sz val="11"/>
        <color theme="1"/>
        <rFont val="Calibri"/>
        <family val="2"/>
        <scheme val="minor"/>
      </rPr>
      <t>notes</t>
    </r>
    <r>
      <rPr>
        <sz val="11"/>
        <color theme="1"/>
        <rFont val="Calibri"/>
        <family val="2"/>
        <scheme val="minor"/>
      </rPr>
      <t xml:space="preserve"> (specific notes and parts of notes are identified in the request).</t>
    </r>
  </si>
  <si>
    <r>
      <rPr>
        <b/>
        <sz val="11"/>
        <color theme="1"/>
        <rFont val="Calibri"/>
        <family val="2"/>
        <scheme val="minor"/>
      </rPr>
      <t>Project identifiers</t>
    </r>
    <r>
      <rPr>
        <sz val="11"/>
        <color theme="1"/>
        <rFont val="Calibri"/>
        <family val="2"/>
        <scheme val="minor"/>
      </rPr>
      <t xml:space="preserve"> on documentation, including </t>
    </r>
    <r>
      <rPr>
        <b/>
        <sz val="11"/>
        <color theme="1"/>
        <rFont val="Calibri"/>
        <family val="2"/>
        <scheme val="minor"/>
      </rPr>
      <t>project number</t>
    </r>
    <r>
      <rPr>
        <sz val="11"/>
        <color theme="1"/>
        <rFont val="Calibri"/>
        <family val="2"/>
        <scheme val="minor"/>
      </rPr>
      <t xml:space="preserve">, </t>
    </r>
    <r>
      <rPr>
        <b/>
        <sz val="11"/>
        <color theme="1"/>
        <rFont val="Calibri"/>
        <family val="2"/>
        <scheme val="minor"/>
      </rPr>
      <t>structure number(s)</t>
    </r>
    <r>
      <rPr>
        <sz val="11"/>
        <color theme="1"/>
        <rFont val="Calibri"/>
        <family val="2"/>
        <scheme val="minor"/>
      </rPr>
      <t xml:space="preserve"> and </t>
    </r>
    <r>
      <rPr>
        <b/>
        <sz val="11"/>
        <color theme="1"/>
        <rFont val="Calibri"/>
        <family val="2"/>
        <scheme val="minor"/>
      </rPr>
      <t>federal-aid project numbers</t>
    </r>
    <r>
      <rPr>
        <sz val="11"/>
        <color theme="1"/>
        <rFont val="Calibri"/>
        <family val="2"/>
        <scheme val="minor"/>
      </rPr>
      <t xml:space="preserve"> and </t>
    </r>
    <r>
      <rPr>
        <b/>
        <sz val="11"/>
        <color theme="1"/>
        <rFont val="Calibri"/>
        <family val="2"/>
        <scheme val="minor"/>
      </rPr>
      <t>control numbers</t>
    </r>
    <r>
      <rPr>
        <sz val="11"/>
        <color theme="1"/>
        <rFont val="Calibri"/>
        <family val="2"/>
        <scheme val="minor"/>
      </rPr>
      <t xml:space="preserve"> for federally funded projects.  </t>
    </r>
  </si>
  <si>
    <t xml:space="preserve">Request is for a road classified as Minimum Maintenance.  A relaxation request is required if design does not meet or exceed National Local functional classification Rural area standards.  </t>
  </si>
  <si>
    <t>004 	RELAXATION OF STANDARDS – STATE HIGHWAY, COUNTY ROAD, AND MUNICIPAL STREET SYSTEMS</t>
  </si>
  <si>
    <r>
      <t xml:space="preserve">004.01 </t>
    </r>
    <r>
      <rPr>
        <sz val="11"/>
        <color rgb="FF000000"/>
        <rFont val="Arial"/>
        <family val="2"/>
      </rPr>
      <t xml:space="preserve">	Whenever the application of standards of design, construction, or maintenance, as promulgated by the Board of Public Roads Classifications and Standards, works a special hardship on any segment of highway, road, or street, a county or municipality may request that the Board relax the standards for such segment.</t>
    </r>
  </si>
  <si>
    <r>
      <t xml:space="preserve">004.01A </t>
    </r>
    <r>
      <rPr>
        <sz val="11"/>
        <color rgb="FF000000"/>
        <rFont val="Arial"/>
        <family val="2"/>
      </rPr>
      <t xml:space="preserve">	All requests for relaxation of standards must be in writing and must be filed with the Secretary for the Board.  All requests for relaxation of standards for federally funded projects are required to be reviewed by NDOR prior to filing with the Secretary for the Board.</t>
    </r>
  </si>
  <si>
    <r>
      <t xml:space="preserve">004.01A1 </t>
    </r>
    <r>
      <rPr>
        <sz val="11"/>
        <color theme="1"/>
        <rFont val="Arial"/>
        <family val="2"/>
      </rPr>
      <t xml:space="preserve">	One (1) copy of the Resolution of Adoption signed by the proper officials.</t>
    </r>
  </si>
  <si>
    <r>
      <t xml:space="preserve">004.01G </t>
    </r>
    <r>
      <rPr>
        <sz val="11"/>
        <color rgb="FF000000"/>
        <rFont val="Arial"/>
        <family val="2"/>
      </rPr>
      <t xml:space="preserve">	If the board votes to continue a request, the board should make a record in its minutes of the reason for the continuance and whether, and if so, what additional information is needed.  The board shall notify the party requesting the relaxation of what information is needed and the requesting party shall provide such within fourteen (14) days of the board’s action.</t>
    </r>
  </si>
  <si>
    <r>
      <t xml:space="preserve">004.01F </t>
    </r>
    <r>
      <rPr>
        <sz val="11"/>
        <color rgb="FF000000"/>
        <rFont val="Arial"/>
        <family val="2"/>
      </rPr>
      <t xml:space="preserve">	An affirmative vote of at least six </t>
    </r>
    <r>
      <rPr>
        <sz val="11"/>
        <color theme="1"/>
        <rFont val="Arial"/>
        <family val="2"/>
      </rPr>
      <t xml:space="preserve">(6) members will be necessary to grant, deny or continue a request.  A permanent record will be maintained </t>
    </r>
    <r>
      <rPr>
        <sz val="11"/>
        <color rgb="FF000000"/>
        <rFont val="Arial"/>
        <family val="2"/>
      </rPr>
      <t>of the board’s decision. A copy will be distributed to the party requesting the relaxation, to the Nebraska Department of Roads, and to any interested party requesting a record of the proceeding.</t>
    </r>
  </si>
  <si>
    <r>
      <t xml:space="preserve">004.01E2 </t>
    </r>
    <r>
      <rPr>
        <sz val="11"/>
        <color rgb="FF000000"/>
        <rFont val="Arial"/>
        <family val="2"/>
      </rPr>
      <t xml:space="preserve">	Vote to continue the hearing until the next meeting.  A request may only be continued once before the board must act as stated in 004.01E1.</t>
    </r>
  </si>
  <si>
    <r>
      <t xml:space="preserve">004.01E1 </t>
    </r>
    <r>
      <rPr>
        <sz val="11"/>
        <color rgb="FF000000"/>
        <rFont val="Arial"/>
        <family val="2"/>
      </rPr>
      <t xml:space="preserve">	Vote to grant or deny, in whole or in part, the relaxation request, or;</t>
    </r>
  </si>
  <si>
    <r>
      <t xml:space="preserve">004.01E </t>
    </r>
    <r>
      <rPr>
        <sz val="11"/>
        <color rgb="FF000000"/>
        <rFont val="Arial"/>
        <family val="2"/>
      </rPr>
      <t xml:space="preserve">	Upon the date of the hearing, the board will meet and consider the request.  After considering all information before the board, the board shall:</t>
    </r>
  </si>
  <si>
    <r>
      <t xml:space="preserve">004.01D </t>
    </r>
    <r>
      <rPr>
        <sz val="11"/>
        <color theme="1"/>
        <rFont val="Arial"/>
        <family val="2"/>
      </rPr>
      <t xml:space="preserve">	Upon receipt of a request, the Secretary for the Board </t>
    </r>
    <r>
      <rPr>
        <sz val="11"/>
        <color rgb="FF000000"/>
        <rFont val="Arial"/>
        <family val="2"/>
      </rPr>
      <t>shall set a hearing date for the request no later than sixty (60) days after the filing of the request, and notice will be given to the requesting party at least ten (10) days prior to the hearing.</t>
    </r>
  </si>
  <si>
    <r>
      <t xml:space="preserve">004.01C1 </t>
    </r>
    <r>
      <rPr>
        <sz val="11"/>
        <color theme="1"/>
        <rFont val="Arial"/>
        <family val="2"/>
      </rPr>
      <t xml:space="preserve">	A statement that the road does not provide the only access to an occupied dwelling.  Low water stream crossings or fords will normally not be permitted in any road providing primary access to an occupied </t>
    </r>
    <r>
      <rPr>
        <sz val="11"/>
        <color rgb="FF000000"/>
        <rFont val="Arial"/>
        <family val="2"/>
      </rPr>
      <t>dwelling.</t>
    </r>
  </si>
  <si>
    <r>
      <t xml:space="preserve">004.01C </t>
    </r>
    <r>
      <rPr>
        <sz val="11"/>
        <color theme="1"/>
        <rFont val="Arial"/>
        <family val="2"/>
      </rPr>
      <t xml:space="preserve">	A request for relaxation of standards for a low water stream crossing or ford shall also include:</t>
    </r>
  </si>
  <si>
    <r>
      <t xml:space="preserve">004.01B2 </t>
    </r>
    <r>
      <rPr>
        <sz val="11"/>
        <color theme="1"/>
        <rFont val="Arial"/>
        <family val="2"/>
      </rPr>
      <t xml:space="preserve">	One (1) copy of a certification of approval or disapproval of the request by the governing body having jurisdictional responsibility for that segment of highway, road or street.</t>
    </r>
  </si>
  <si>
    <r>
      <t xml:space="preserve">004.01B1 </t>
    </r>
    <r>
      <rPr>
        <sz val="11"/>
        <color theme="1"/>
        <rFont val="Arial"/>
        <family val="2"/>
      </rPr>
      <t xml:space="preserve">	One (1) copy stating what application of such standard would defeat the purpose of the Scenic-Recreation functional classification.</t>
    </r>
  </si>
  <si>
    <r>
      <t xml:space="preserve">004.01B </t>
    </r>
    <r>
      <rPr>
        <sz val="11"/>
        <color rgb="FF000000"/>
        <rFont val="Arial"/>
        <family val="2"/>
      </rPr>
      <t xml:space="preserve">	A request for relaxation of standards for a Scenic-Recreation highway, road or street by any county or other interested party shall also include:</t>
    </r>
  </si>
  <si>
    <r>
      <t xml:space="preserve">004.01A18 </t>
    </r>
    <r>
      <rPr>
        <sz val="11"/>
        <color rgb="FF000000"/>
        <rFont val="Arial"/>
        <family val="2"/>
      </rPr>
      <t xml:space="preserve">	Attachments shall include the existing typical section and the proposed typical section.</t>
    </r>
  </si>
  <si>
    <r>
      <t xml:space="preserve">004.01A17 </t>
    </r>
    <r>
      <rPr>
        <sz val="11"/>
        <color rgb="FF000000"/>
        <rFont val="Arial"/>
        <family val="2"/>
      </rPr>
      <t xml:space="preserve">	Other factors that could affect the decision: for example, proposed development in the project area or local concerns may be issues to be addressed.</t>
    </r>
  </si>
  <si>
    <r>
      <t xml:space="preserve">004.01A16 </t>
    </r>
    <r>
      <rPr>
        <sz val="11"/>
        <color rgb="FF000000"/>
        <rFont val="Arial"/>
        <family val="2"/>
      </rPr>
      <t xml:space="preserve">	Environmental impacts including scenic, historic and other environmental features, if full standards cannot be achieved due to environmental implications.</t>
    </r>
  </si>
  <si>
    <r>
      <t xml:space="preserve">004.01A15 </t>
    </r>
    <r>
      <rPr>
        <sz val="11"/>
        <color rgb="FF000000"/>
        <rFont val="Arial"/>
        <family val="2"/>
      </rPr>
      <t xml:space="preserve">	Future improvements or work that will correct the substandard design feature, including project number (if available) and anticipated or estimated construction dates.</t>
    </r>
  </si>
  <si>
    <r>
      <t xml:space="preserve">004.01A14 </t>
    </r>
    <r>
      <rPr>
        <sz val="11"/>
        <color rgb="FF000000"/>
        <rFont val="Arial"/>
        <family val="2"/>
      </rPr>
      <t xml:space="preserve">	Features (improved roadway geometry, signing, delineation, roadside safety, etc.)</t>
    </r>
    <r>
      <rPr>
        <i/>
        <sz val="11"/>
        <color rgb="FF000000"/>
        <rFont val="Arial"/>
        <family val="2"/>
      </rPr>
      <t xml:space="preserve"> </t>
    </r>
    <r>
      <rPr>
        <sz val="11"/>
        <color rgb="FF000000"/>
        <rFont val="Arial"/>
        <family val="2"/>
      </rPr>
      <t>added to mitigate the effects of not meeting minimum design standards.</t>
    </r>
  </si>
  <si>
    <r>
      <t>004.01A13</t>
    </r>
    <r>
      <rPr>
        <sz val="11"/>
        <color rgb="FF000000"/>
        <rFont val="Arial"/>
        <family val="2"/>
      </rPr>
      <t xml:space="preserve">	 A detailed cost analysis of attaining full standards versus the requested alternative or alternatives must be quantified.</t>
    </r>
  </si>
  <si>
    <r>
      <t xml:space="preserve">004.01A12 </t>
    </r>
    <r>
      <rPr>
        <sz val="11"/>
        <color rgb="FF000000"/>
        <rFont val="Arial"/>
        <family val="2"/>
      </rPr>
      <t xml:space="preserve">	Sufficient crash history analysis should include the crash rate and/or history of the project to comparable routes, identifying crash types and crash trends within the project limits, and locations for potential safety improvements.</t>
    </r>
  </si>
  <si>
    <r>
      <t xml:space="preserve">004.01A11 </t>
    </r>
    <r>
      <rPr>
        <sz val="11"/>
        <color rgb="FF000000"/>
        <rFont val="Arial"/>
        <family val="2"/>
      </rPr>
      <t xml:space="preserve">	Effect on the safety and operation of the facility, and its compatibility with adjacent sections of the road or street.  The overall safety of the road or street should not be degraded.</t>
    </r>
  </si>
  <si>
    <r>
      <t xml:space="preserve">004.01A10 </t>
    </r>
    <r>
      <rPr>
        <sz val="11"/>
        <color rgb="FF000000"/>
        <rFont val="Arial"/>
        <family val="2"/>
      </rPr>
      <t xml:space="preserve">	The required standard value and the proposed value of the design feature shall be clearly stated.</t>
    </r>
  </si>
  <si>
    <r>
      <t xml:space="preserve">004.01A9 </t>
    </r>
    <r>
      <rPr>
        <sz val="11"/>
        <color rgb="FF000000"/>
        <rFont val="Arial"/>
        <family val="2"/>
      </rPr>
      <t xml:space="preserve">	Design data (current and design traffic volumes, design speed, posted speed, percent of heavy trucks, hydraulic study if applicable, geometrics, and other such pertinent information).</t>
    </r>
  </si>
  <si>
    <r>
      <t xml:space="preserve">004.01A8 </t>
    </r>
    <r>
      <rPr>
        <sz val="11"/>
        <color rgb="FF000000"/>
        <rFont val="Arial"/>
        <family val="2"/>
      </rPr>
      <t xml:space="preserve">	Applicable State and National functional classification maps.</t>
    </r>
  </si>
  <si>
    <r>
      <t xml:space="preserve">004.01A7 </t>
    </r>
    <r>
      <rPr>
        <sz val="11"/>
        <color rgb="FF000000"/>
        <rFont val="Arial"/>
        <family val="2"/>
      </rPr>
      <t xml:space="preserve">	Identification of the applicable standards (Rural Area, Urban Area, etc.), State and National functional classifications, and type of work (New, Reconstructed and/or 3R).</t>
    </r>
  </si>
  <si>
    <r>
      <t>004.01A6</t>
    </r>
    <r>
      <rPr>
        <sz val="11"/>
        <color rgb="FF000000"/>
        <rFont val="Arial"/>
        <family val="2"/>
      </rPr>
      <t xml:space="preserve">	 A map, aerial photograph or topographic map showing the location and area of the work.</t>
    </r>
  </si>
  <si>
    <r>
      <t xml:space="preserve">004.01A4 </t>
    </r>
    <r>
      <rPr>
        <sz val="11"/>
        <color rgb="FF000000"/>
        <rFont val="Arial"/>
        <family val="2"/>
      </rPr>
      <t xml:space="preserve">	For federal-aid projects, documentation of approval by NDOR.</t>
    </r>
  </si>
  <si>
    <r>
      <t xml:space="preserve">004.01A3 </t>
    </r>
    <r>
      <rPr>
        <sz val="11"/>
        <color rgb="FF000000"/>
        <rFont val="Arial"/>
        <family val="2"/>
      </rPr>
      <t xml:space="preserve">	Project identifiers on documentation, including federal-aid project numbers and control numbers for federally funded projects, and structure numbers.</t>
    </r>
  </si>
  <si>
    <r>
      <t xml:space="preserve">004.01A2 </t>
    </r>
    <r>
      <rPr>
        <sz val="11"/>
        <color theme="1"/>
        <rFont val="Arial"/>
        <family val="2"/>
      </rPr>
      <t xml:space="preserve">	One (1) copy of a completed NBCS Form 7 One- and Six-Year Plan Highway or Street Improvement Project, from the current One- and Six-Year Plan, or NBCS Form 10 Notification </t>
    </r>
    <r>
      <rPr>
        <sz val="11"/>
        <color rgb="FF000000"/>
        <rFont val="Arial"/>
        <family val="2"/>
      </rPr>
      <t>of Revision of One-Year Plan, if the work is being added to the One-Year Plan.</t>
    </r>
  </si>
  <si>
    <t>Area Standards Applied (Rural or Urban):</t>
  </si>
  <si>
    <t>Terrain (Level or Rolling):</t>
  </si>
  <si>
    <r>
      <t>004.</t>
    </r>
    <r>
      <rPr>
        <u/>
        <sz val="11"/>
        <color theme="1"/>
        <rFont val="Arial"/>
        <family val="2"/>
      </rPr>
      <t xml:space="preserve">01A5 </t>
    </r>
    <r>
      <rPr>
        <sz val="11"/>
        <color theme="1"/>
        <rFont val="Arial"/>
        <family val="2"/>
      </rPr>
      <t xml:space="preserve">	One (1) copy of proposed construction plan sheets which are pertinent to the request.</t>
    </r>
  </si>
  <si>
    <t xml:space="preserve">Tr Way Paved (Yes or No): </t>
  </si>
  <si>
    <t xml:space="preserve">Shoulder Type: </t>
  </si>
  <si>
    <t>Shoulder Type</t>
  </si>
  <si>
    <t>Paved</t>
  </si>
  <si>
    <t>Aggregate</t>
  </si>
  <si>
    <t>Turf/Earth</t>
  </si>
  <si>
    <t>D * r = 5729</t>
  </si>
  <si>
    <t>D = degrees</t>
  </si>
  <si>
    <t>r = radius</t>
  </si>
  <si>
    <t>Straight</t>
  </si>
  <si>
    <t>None</t>
  </si>
  <si>
    <t>Functional Classification</t>
  </si>
  <si>
    <t>Design Criteria</t>
  </si>
  <si>
    <t>New &amp; Reconstructed</t>
  </si>
  <si>
    <t>P205</t>
  </si>
  <si>
    <t>P196</t>
  </si>
  <si>
    <t>P198</t>
  </si>
  <si>
    <t>(Note G-7 for New &amp; Reconstruction)</t>
  </si>
  <si>
    <t>(Note G-8 for 3R)</t>
  </si>
  <si>
    <t>3.4.6</t>
  </si>
  <si>
    <t xml:space="preserve">     Crest K Value</t>
  </si>
  <si>
    <t>T.3-34</t>
  </si>
  <si>
    <t xml:space="preserve">     Sag K Value</t>
  </si>
  <si>
    <t>T.3-36</t>
  </si>
  <si>
    <t>3.4.2</t>
  </si>
  <si>
    <t>Grade</t>
  </si>
  <si>
    <t>3.2.2</t>
  </si>
  <si>
    <t>T.3-1</t>
  </si>
  <si>
    <t>Cross Slope</t>
  </si>
  <si>
    <t xml:space="preserve">     Lane</t>
  </si>
  <si>
    <t>P203</t>
  </si>
  <si>
    <t>4.4.3</t>
  </si>
  <si>
    <t xml:space="preserve">     Shoulder</t>
  </si>
  <si>
    <t>P200-P201</t>
  </si>
  <si>
    <t>P61-62</t>
  </si>
  <si>
    <t>Arterial</t>
  </si>
  <si>
    <r>
      <t>§§39-2113</t>
    </r>
    <r>
      <rPr>
        <sz val="9"/>
        <color theme="1"/>
        <rFont val="Arial"/>
        <family val="2"/>
      </rPr>
      <t>,</t>
    </r>
  </si>
  <si>
    <r>
      <t>1.3.1</t>
    </r>
    <r>
      <rPr>
        <sz val="9"/>
        <color theme="1"/>
        <rFont val="Arial"/>
        <family val="2"/>
      </rPr>
      <t xml:space="preserve">, </t>
    </r>
    <r>
      <rPr>
        <b/>
        <sz val="9"/>
        <color rgb="FF00B050"/>
        <rFont val="Arial"/>
        <family val="2"/>
      </rPr>
      <t>7.3</t>
    </r>
  </si>
  <si>
    <r>
      <t>1.2</t>
    </r>
    <r>
      <rPr>
        <sz val="9"/>
        <color theme="1"/>
        <rFont val="Arial"/>
        <family val="2"/>
      </rPr>
      <t xml:space="preserve">, </t>
    </r>
    <r>
      <rPr>
        <b/>
        <sz val="9"/>
        <color rgb="FF00B050"/>
        <rFont val="Arial"/>
        <family val="2"/>
      </rPr>
      <t>1.3</t>
    </r>
  </si>
  <si>
    <r>
      <t xml:space="preserve">National: </t>
    </r>
    <r>
      <rPr>
        <b/>
        <sz val="9"/>
        <color rgb="FF00B050"/>
        <rFont val="Arial"/>
        <family val="2"/>
      </rPr>
      <t>5.1</t>
    </r>
    <r>
      <rPr>
        <sz val="9"/>
        <color theme="1"/>
        <rFont val="Arial"/>
        <family val="2"/>
      </rPr>
      <t xml:space="preserve">, </t>
    </r>
    <r>
      <rPr>
        <b/>
        <sz val="9"/>
        <color rgb="FF00B050"/>
        <rFont val="Arial"/>
        <family val="2"/>
      </rPr>
      <t>5.2.1</t>
    </r>
    <r>
      <rPr>
        <sz val="9"/>
        <color theme="1"/>
        <rFont val="Arial"/>
        <family val="2"/>
      </rPr>
      <t xml:space="preserve">, </t>
    </r>
    <r>
      <rPr>
        <b/>
        <sz val="9"/>
        <color rgb="FF00B050"/>
        <rFont val="Arial"/>
        <family val="2"/>
      </rPr>
      <t>5.3.1</t>
    </r>
    <r>
      <rPr>
        <sz val="9"/>
        <color theme="1"/>
        <rFont val="Arial"/>
        <family val="2"/>
      </rPr>
      <t xml:space="preserve">, </t>
    </r>
    <r>
      <rPr>
        <b/>
        <sz val="9"/>
        <color rgb="FF00B050"/>
        <rFont val="Arial"/>
        <family val="2"/>
      </rPr>
      <t>6.1</t>
    </r>
    <r>
      <rPr>
        <sz val="9"/>
        <color theme="1"/>
        <rFont val="Arial"/>
        <family val="2"/>
      </rPr>
      <t xml:space="preserve">, </t>
    </r>
    <r>
      <rPr>
        <b/>
        <sz val="9"/>
        <color rgb="FF00B050"/>
        <rFont val="Arial"/>
        <family val="2"/>
      </rPr>
      <t>6.2.1</t>
    </r>
    <r>
      <rPr>
        <sz val="9"/>
        <color theme="1"/>
        <rFont val="Arial"/>
        <family val="2"/>
      </rPr>
      <t xml:space="preserve">, </t>
    </r>
    <r>
      <rPr>
        <b/>
        <sz val="9"/>
        <color rgb="FF00B050"/>
        <rFont val="Arial"/>
        <family val="2"/>
      </rPr>
      <t>6.3.1</t>
    </r>
    <r>
      <rPr>
        <sz val="9"/>
        <color theme="1"/>
        <rFont val="Arial"/>
        <family val="2"/>
      </rPr>
      <t xml:space="preserve">, </t>
    </r>
    <r>
      <rPr>
        <b/>
        <sz val="9"/>
        <color rgb="FF00B050"/>
        <rFont val="Arial"/>
        <family val="2"/>
      </rPr>
      <t>7.1</t>
    </r>
    <r>
      <rPr>
        <sz val="9"/>
        <color theme="1"/>
        <rFont val="Arial"/>
        <family val="2"/>
      </rPr>
      <t xml:space="preserve">, </t>
    </r>
    <r>
      <rPr>
        <b/>
        <sz val="9"/>
        <color rgb="FF00B050"/>
        <rFont val="Arial"/>
        <family val="2"/>
      </rPr>
      <t>7.2.1</t>
    </r>
    <r>
      <rPr>
        <sz val="9"/>
        <color theme="1"/>
        <rFont val="Arial"/>
        <family val="2"/>
      </rPr>
      <t xml:space="preserve">, </t>
    </r>
    <r>
      <rPr>
        <b/>
        <sz val="9"/>
        <color rgb="FF00B050"/>
        <rFont val="Arial"/>
        <family val="2"/>
      </rPr>
      <t>7.3.1</t>
    </r>
  </si>
  <si>
    <r>
      <t xml:space="preserve">State: </t>
    </r>
    <r>
      <rPr>
        <b/>
        <sz val="9"/>
        <color rgb="FFFF0000"/>
        <rFont val="Arial"/>
        <family val="2"/>
      </rPr>
      <t>5/4/10</t>
    </r>
    <r>
      <rPr>
        <sz val="9"/>
        <color theme="1"/>
        <rFont val="Arial"/>
        <family val="2"/>
      </rPr>
      <t xml:space="preserve"> </t>
    </r>
    <r>
      <rPr>
        <b/>
        <sz val="9"/>
        <color rgb="FFFF0000"/>
        <rFont val="Arial"/>
        <family val="2"/>
      </rPr>
      <t>T428 Chap 1</t>
    </r>
    <r>
      <rPr>
        <sz val="9"/>
        <color theme="1"/>
        <rFont val="Arial"/>
        <family val="2"/>
      </rPr>
      <t xml:space="preserve">, </t>
    </r>
    <r>
      <rPr>
        <b/>
        <sz val="9"/>
        <color rgb="FFFF0000"/>
        <rFont val="Arial"/>
        <family val="2"/>
      </rPr>
      <t>§§39-2103</t>
    </r>
    <r>
      <rPr>
        <sz val="9"/>
        <color theme="1"/>
        <rFont val="Arial"/>
        <family val="2"/>
      </rPr>
      <t xml:space="preserve">, </t>
    </r>
    <r>
      <rPr>
        <b/>
        <sz val="9"/>
        <color rgb="FFFF0000"/>
        <rFont val="Arial"/>
        <family val="2"/>
      </rPr>
      <t>§§39-2104</t>
    </r>
  </si>
  <si>
    <r>
      <t>2.2.5</t>
    </r>
    <r>
      <rPr>
        <sz val="9"/>
        <color theme="1"/>
        <rFont val="Arial"/>
        <family val="2"/>
      </rPr>
      <t xml:space="preserve">, </t>
    </r>
    <r>
      <rPr>
        <b/>
        <sz val="9"/>
        <color rgb="FF00B050"/>
        <rFont val="Arial"/>
        <family val="2"/>
      </rPr>
      <t>2.2.8</t>
    </r>
    <r>
      <rPr>
        <sz val="9"/>
        <color theme="1"/>
        <rFont val="Arial"/>
        <family val="2"/>
      </rPr>
      <t xml:space="preserve">, </t>
    </r>
    <r>
      <rPr>
        <b/>
        <sz val="9"/>
        <color rgb="FF00B050"/>
        <rFont val="Arial"/>
        <family val="2"/>
      </rPr>
      <t>2.3.6</t>
    </r>
    <r>
      <rPr>
        <sz val="9"/>
        <color theme="1"/>
        <rFont val="Arial"/>
        <family val="2"/>
      </rPr>
      <t xml:space="preserve">, </t>
    </r>
    <r>
      <rPr>
        <b/>
        <sz val="9"/>
        <color rgb="FF00B050"/>
        <rFont val="Arial"/>
        <family val="2"/>
      </rPr>
      <t>3.3.1 (1</t>
    </r>
    <r>
      <rPr>
        <b/>
        <vertAlign val="superscript"/>
        <sz val="9"/>
        <color rgb="FF00B050"/>
        <rFont val="Arial"/>
        <family val="2"/>
      </rPr>
      <t>st</t>
    </r>
    <r>
      <rPr>
        <b/>
        <sz val="9"/>
        <color rgb="FF00B050"/>
        <rFont val="Arial"/>
        <family val="2"/>
      </rPr>
      <t xml:space="preserve"> Para)</t>
    </r>
  </si>
  <si>
    <r>
      <t>5.2.1</t>
    </r>
    <r>
      <rPr>
        <sz val="9"/>
        <color theme="1"/>
        <rFont val="Arial"/>
        <family val="2"/>
      </rPr>
      <t xml:space="preserve">, </t>
    </r>
    <r>
      <rPr>
        <b/>
        <sz val="9"/>
        <color rgb="FF00B050"/>
        <rFont val="Arial"/>
        <family val="2"/>
      </rPr>
      <t>5.3.1</t>
    </r>
  </si>
  <si>
    <r>
      <t>6.2.1</t>
    </r>
    <r>
      <rPr>
        <sz val="9"/>
        <color theme="1"/>
        <rFont val="Arial"/>
        <family val="2"/>
      </rPr>
      <t xml:space="preserve">, </t>
    </r>
    <r>
      <rPr>
        <b/>
        <sz val="9"/>
        <color rgb="FF00B050"/>
        <rFont val="Arial"/>
        <family val="2"/>
      </rPr>
      <t>6.3.1</t>
    </r>
  </si>
  <si>
    <r>
      <t>7.2.2</t>
    </r>
    <r>
      <rPr>
        <sz val="9"/>
        <color theme="1"/>
        <rFont val="Arial"/>
        <family val="2"/>
      </rPr>
      <t xml:space="preserve">, </t>
    </r>
    <r>
      <rPr>
        <b/>
        <sz val="9"/>
        <color rgb="FF00B050"/>
        <rFont val="Arial"/>
        <family val="2"/>
      </rPr>
      <t>7.3.2</t>
    </r>
  </si>
  <si>
    <r>
      <t>5.2.2</t>
    </r>
    <r>
      <rPr>
        <sz val="9"/>
        <color theme="1"/>
        <rFont val="Arial"/>
        <family val="2"/>
      </rPr>
      <t xml:space="preserve">, </t>
    </r>
    <r>
      <rPr>
        <b/>
        <sz val="9"/>
        <color rgb="FF00B050"/>
        <rFont val="Arial"/>
        <family val="2"/>
      </rPr>
      <t>T.5-5</t>
    </r>
    <r>
      <rPr>
        <sz val="9"/>
        <color theme="1"/>
        <rFont val="Arial"/>
        <family val="2"/>
      </rPr>
      <t>,</t>
    </r>
    <r>
      <rPr>
        <b/>
        <sz val="9"/>
        <color rgb="FF00B050"/>
        <rFont val="Arial"/>
        <family val="2"/>
      </rPr>
      <t xml:space="preserve"> 5.3.2</t>
    </r>
  </si>
  <si>
    <r>
      <t>6.2.2</t>
    </r>
    <r>
      <rPr>
        <sz val="9"/>
        <color theme="1"/>
        <rFont val="Arial"/>
        <family val="2"/>
      </rPr>
      <t xml:space="preserve">, </t>
    </r>
    <r>
      <rPr>
        <b/>
        <sz val="9"/>
        <color rgb="FF00B050"/>
        <rFont val="Arial"/>
        <family val="2"/>
      </rPr>
      <t>T.6-5</t>
    </r>
    <r>
      <rPr>
        <sz val="9"/>
        <color theme="1"/>
        <rFont val="Arial"/>
        <family val="2"/>
      </rPr>
      <t>,</t>
    </r>
    <r>
      <rPr>
        <b/>
        <sz val="9"/>
        <color rgb="FF00B050"/>
        <rFont val="Arial"/>
        <family val="2"/>
      </rPr>
      <t xml:space="preserve"> 6.3.2</t>
    </r>
  </si>
  <si>
    <r>
      <t>7.2.3</t>
    </r>
    <r>
      <rPr>
        <sz val="9"/>
        <color theme="1"/>
        <rFont val="Arial"/>
        <family val="2"/>
      </rPr>
      <t xml:space="preserve">, </t>
    </r>
    <r>
      <rPr>
        <b/>
        <sz val="9"/>
        <color rgb="FF00B050"/>
        <rFont val="Arial"/>
        <family val="2"/>
      </rPr>
      <t>T.7-3</t>
    </r>
    <r>
      <rPr>
        <sz val="9"/>
        <color theme="1"/>
        <rFont val="Arial"/>
        <family val="2"/>
      </rPr>
      <t>,</t>
    </r>
    <r>
      <rPr>
        <b/>
        <sz val="9"/>
        <color rgb="FF00B050"/>
        <rFont val="Arial"/>
        <family val="2"/>
      </rPr>
      <t xml:space="preserve"> 7.3.3</t>
    </r>
  </si>
  <si>
    <r>
      <t>7.2.2</t>
    </r>
    <r>
      <rPr>
        <sz val="9"/>
        <color theme="1"/>
        <rFont val="Arial"/>
        <family val="2"/>
      </rPr>
      <t>,</t>
    </r>
    <r>
      <rPr>
        <b/>
        <sz val="9"/>
        <color rgb="FF00B050"/>
        <rFont val="Arial"/>
        <family val="2"/>
      </rPr>
      <t xml:space="preserve"> 7.3.2</t>
    </r>
  </si>
  <si>
    <r>
      <t xml:space="preserve">     Radius (based on e</t>
    </r>
    <r>
      <rPr>
        <vertAlign val="subscript"/>
        <sz val="9"/>
        <color theme="1"/>
        <rFont val="Arial"/>
        <family val="2"/>
      </rPr>
      <t>max</t>
    </r>
    <r>
      <rPr>
        <sz val="9"/>
        <color theme="1"/>
        <rFont val="Arial"/>
        <family val="2"/>
      </rPr>
      <t>)</t>
    </r>
  </si>
  <si>
    <r>
      <t>5.2.1</t>
    </r>
    <r>
      <rPr>
        <sz val="9"/>
        <color theme="1"/>
        <rFont val="Arial"/>
        <family val="2"/>
      </rPr>
      <t xml:space="preserve">, </t>
    </r>
    <r>
      <rPr>
        <b/>
        <sz val="9"/>
        <color rgb="FF00B050"/>
        <rFont val="Arial"/>
        <family val="2"/>
      </rPr>
      <t>T.5-2</t>
    </r>
    <r>
      <rPr>
        <sz val="9"/>
        <color theme="1"/>
        <rFont val="Arial"/>
        <family val="2"/>
      </rPr>
      <t>,</t>
    </r>
    <r>
      <rPr>
        <b/>
        <sz val="9"/>
        <color rgb="FF00B050"/>
        <rFont val="Arial"/>
        <family val="2"/>
      </rPr>
      <t xml:space="preserve"> 5.3.1</t>
    </r>
  </si>
  <si>
    <r>
      <t>6.2.1</t>
    </r>
    <r>
      <rPr>
        <sz val="9"/>
        <color theme="1"/>
        <rFont val="Arial"/>
        <family val="2"/>
      </rPr>
      <t xml:space="preserve">, </t>
    </r>
    <r>
      <rPr>
        <b/>
        <sz val="9"/>
        <color rgb="FF00B050"/>
        <rFont val="Arial"/>
        <family val="2"/>
      </rPr>
      <t>T.6-2</t>
    </r>
    <r>
      <rPr>
        <sz val="9"/>
        <color theme="1"/>
        <rFont val="Arial"/>
        <family val="2"/>
      </rPr>
      <t>,</t>
    </r>
    <r>
      <rPr>
        <b/>
        <sz val="9"/>
        <color rgb="FF00B050"/>
        <rFont val="Arial"/>
        <family val="2"/>
      </rPr>
      <t xml:space="preserve"> 6.3.1</t>
    </r>
    <r>
      <rPr>
        <sz val="9"/>
        <color theme="1"/>
        <rFont val="Arial"/>
        <family val="2"/>
      </rPr>
      <t>,</t>
    </r>
    <r>
      <rPr>
        <b/>
        <sz val="9"/>
        <color rgb="FF00B050"/>
        <rFont val="Arial"/>
        <family val="2"/>
      </rPr>
      <t xml:space="preserve"> T-6-8</t>
    </r>
  </si>
  <si>
    <r>
      <t>7.2.2</t>
    </r>
    <r>
      <rPr>
        <sz val="9"/>
        <color theme="1"/>
        <rFont val="Arial"/>
        <family val="2"/>
      </rPr>
      <t xml:space="preserve">, </t>
    </r>
    <r>
      <rPr>
        <b/>
        <sz val="9"/>
        <color rgb="FF00B050"/>
        <rFont val="Arial"/>
        <family val="2"/>
      </rPr>
      <t>T.7-2</t>
    </r>
    <r>
      <rPr>
        <sz val="9"/>
        <color theme="1"/>
        <rFont val="Arial"/>
        <family val="2"/>
      </rPr>
      <t>,</t>
    </r>
    <r>
      <rPr>
        <b/>
        <sz val="9"/>
        <color rgb="FF00B050"/>
        <rFont val="Arial"/>
        <family val="2"/>
      </rPr>
      <t xml:space="preserve"> 7.3.2</t>
    </r>
    <r>
      <rPr>
        <sz val="9"/>
        <color theme="1"/>
        <rFont val="Arial"/>
        <family val="2"/>
      </rPr>
      <t>,</t>
    </r>
    <r>
      <rPr>
        <b/>
        <sz val="9"/>
        <color rgb="FF00B050"/>
        <rFont val="Arial"/>
        <family val="2"/>
      </rPr>
      <t xml:space="preserve"> T.7-4</t>
    </r>
  </si>
  <si>
    <r>
      <t>5.2.1</t>
    </r>
    <r>
      <rPr>
        <sz val="9"/>
        <color theme="1"/>
        <rFont val="Arial"/>
        <family val="2"/>
      </rPr>
      <t>,</t>
    </r>
    <r>
      <rPr>
        <b/>
        <sz val="9"/>
        <color rgb="FF00B050"/>
        <rFont val="Arial"/>
        <family val="2"/>
      </rPr>
      <t xml:space="preserve"> T.5-3</t>
    </r>
    <r>
      <rPr>
        <sz val="9"/>
        <color theme="1"/>
        <rFont val="Arial"/>
        <family val="2"/>
      </rPr>
      <t>,</t>
    </r>
    <r>
      <rPr>
        <b/>
        <sz val="9"/>
        <color rgb="FF00B050"/>
        <rFont val="Arial"/>
        <family val="2"/>
      </rPr>
      <t xml:space="preserve"> 5.3.1</t>
    </r>
  </si>
  <si>
    <r>
      <t>6.2.1</t>
    </r>
    <r>
      <rPr>
        <sz val="9"/>
        <color theme="1"/>
        <rFont val="Arial"/>
        <family val="2"/>
      </rPr>
      <t>,</t>
    </r>
    <r>
      <rPr>
        <b/>
        <sz val="9"/>
        <color rgb="FF00B050"/>
        <rFont val="Arial"/>
        <family val="2"/>
      </rPr>
      <t xml:space="preserve"> T.6-3</t>
    </r>
    <r>
      <rPr>
        <sz val="9"/>
        <color theme="1"/>
        <rFont val="Arial"/>
        <family val="2"/>
      </rPr>
      <t>,</t>
    </r>
    <r>
      <rPr>
        <b/>
        <sz val="9"/>
        <color rgb="FF00B050"/>
        <rFont val="Arial"/>
        <family val="2"/>
      </rPr>
      <t xml:space="preserve"> 6.3.1</t>
    </r>
  </si>
  <si>
    <r>
      <t>7.2.2</t>
    </r>
    <r>
      <rPr>
        <sz val="9"/>
        <color theme="1"/>
        <rFont val="Arial"/>
        <family val="2"/>
      </rPr>
      <t>,</t>
    </r>
    <r>
      <rPr>
        <b/>
        <sz val="9"/>
        <color rgb="FF00B050"/>
        <rFont val="Arial"/>
        <family val="2"/>
      </rPr>
      <t xml:space="preserve"> T.7-1</t>
    </r>
    <r>
      <rPr>
        <sz val="9"/>
        <color theme="1"/>
        <rFont val="Arial"/>
        <family val="2"/>
      </rPr>
      <t>,</t>
    </r>
    <r>
      <rPr>
        <b/>
        <sz val="9"/>
        <color rgb="FF00B050"/>
        <rFont val="Arial"/>
        <family val="2"/>
      </rPr>
      <t xml:space="preserve"> 7.3.2</t>
    </r>
  </si>
  <si>
    <r>
      <t>3.3.3</t>
    </r>
    <r>
      <rPr>
        <sz val="9"/>
        <color theme="1"/>
        <rFont val="Arial"/>
        <family val="2"/>
      </rPr>
      <t>,</t>
    </r>
    <r>
      <rPr>
        <b/>
        <sz val="9"/>
        <color rgb="FF00B050"/>
        <rFont val="Arial"/>
        <family val="2"/>
      </rPr>
      <t xml:space="preserve"> 4.2.2</t>
    </r>
  </si>
  <si>
    <r>
      <t>4.2.2</t>
    </r>
    <r>
      <rPr>
        <sz val="9"/>
        <color theme="1"/>
        <rFont val="Arial"/>
        <family val="2"/>
      </rPr>
      <t>,</t>
    </r>
    <r>
      <rPr>
        <b/>
        <sz val="9"/>
        <color rgb="FF00B050"/>
        <rFont val="Arial"/>
        <family val="2"/>
      </rPr>
      <t xml:space="preserve"> T.4-1</t>
    </r>
  </si>
  <si>
    <r>
      <t>5.2.1</t>
    </r>
    <r>
      <rPr>
        <sz val="9"/>
        <color theme="1"/>
        <rFont val="Arial"/>
        <family val="2"/>
      </rPr>
      <t>,</t>
    </r>
    <r>
      <rPr>
        <b/>
        <sz val="9"/>
        <color rgb="FF00B050"/>
        <rFont val="Arial"/>
        <family val="2"/>
      </rPr>
      <t xml:space="preserve"> 5.3.1</t>
    </r>
  </si>
  <si>
    <r>
      <t>6.2.1</t>
    </r>
    <r>
      <rPr>
        <sz val="9"/>
        <color theme="1"/>
        <rFont val="Arial"/>
        <family val="2"/>
      </rPr>
      <t>,</t>
    </r>
    <r>
      <rPr>
        <b/>
        <sz val="9"/>
        <color rgb="FF00B050"/>
        <rFont val="Arial"/>
        <family val="2"/>
      </rPr>
      <t xml:space="preserve"> 6.3.1</t>
    </r>
  </si>
  <si>
    <r>
      <t>7.2.4</t>
    </r>
    <r>
      <rPr>
        <sz val="9"/>
        <color theme="1"/>
        <rFont val="Arial"/>
        <family val="2"/>
      </rPr>
      <t>,</t>
    </r>
    <r>
      <rPr>
        <b/>
        <sz val="9"/>
        <color rgb="FF00B050"/>
        <rFont val="Arial"/>
        <family val="2"/>
      </rPr>
      <t xml:space="preserve"> 7.3.4</t>
    </r>
  </si>
  <si>
    <r>
      <t>7.2.5</t>
    </r>
    <r>
      <rPr>
        <sz val="9"/>
        <color theme="1"/>
        <rFont val="Arial"/>
        <family val="2"/>
      </rPr>
      <t>,</t>
    </r>
    <r>
      <rPr>
        <b/>
        <sz val="9"/>
        <color rgb="FF00B050"/>
        <rFont val="Arial"/>
        <family val="2"/>
      </rPr>
      <t xml:space="preserve"> 7.3.5</t>
    </r>
  </si>
  <si>
    <t>P194 (Rural)                 P196 (Urban)</t>
  </si>
  <si>
    <t>Lane Width and Shoulder Width</t>
  </si>
  <si>
    <t>4.3, 4.4.2</t>
  </si>
  <si>
    <t>6.2.1, 6.3.1</t>
  </si>
  <si>
    <r>
      <t xml:space="preserve">     Superelevation (maximum), e</t>
    </r>
    <r>
      <rPr>
        <vertAlign val="subscript"/>
        <sz val="9"/>
        <color theme="1"/>
        <rFont val="Arial"/>
        <family val="2"/>
      </rPr>
      <t>max</t>
    </r>
  </si>
  <si>
    <t>6.2.4, 6.3.4</t>
  </si>
  <si>
    <r>
      <t>T.3-1</t>
    </r>
    <r>
      <rPr>
        <sz val="9"/>
        <color theme="1"/>
        <rFont val="Arial"/>
        <family val="2"/>
      </rPr>
      <t>,</t>
    </r>
    <r>
      <rPr>
        <b/>
        <sz val="9"/>
        <color rgb="FFFFC000"/>
        <rFont val="Arial"/>
        <family val="2"/>
      </rPr>
      <t xml:space="preserve"> P3-3</t>
    </r>
  </si>
  <si>
    <r>
      <t>P10-1</t>
    </r>
    <r>
      <rPr>
        <sz val="9"/>
        <color theme="1"/>
        <rFont val="Arial"/>
        <family val="2"/>
      </rPr>
      <t>,</t>
    </r>
    <r>
      <rPr>
        <b/>
        <sz val="9"/>
        <color rgb="FFFFC000"/>
        <rFont val="Arial"/>
        <family val="2"/>
      </rPr>
      <t xml:space="preserve"> P10-2</t>
    </r>
  </si>
  <si>
    <t xml:space="preserve"> 6.2.3, 6.3.3</t>
  </si>
  <si>
    <r>
      <t>5.2.3</t>
    </r>
    <r>
      <rPr>
        <b/>
        <sz val="9"/>
        <color rgb="FF00B050"/>
        <rFont val="Arial"/>
        <family val="2"/>
      </rPr>
      <t/>
    </r>
  </si>
  <si>
    <r>
      <t>5.2.4</t>
    </r>
    <r>
      <rPr>
        <sz val="9"/>
        <color theme="1"/>
        <rFont val="Arial"/>
        <family val="2"/>
      </rPr>
      <t>,</t>
    </r>
    <r>
      <rPr>
        <b/>
        <sz val="9"/>
        <color rgb="FF00B050"/>
        <rFont val="Arial"/>
        <family val="2"/>
      </rPr>
      <t xml:space="preserve"> 5.3.4</t>
    </r>
  </si>
  <si>
    <t>Statute</t>
  </si>
  <si>
    <t>P40-43</t>
  </si>
  <si>
    <t>P198-P200</t>
  </si>
  <si>
    <t>4.8.2</t>
  </si>
  <si>
    <t>Structural Capacity</t>
  </si>
  <si>
    <t>Clear Bridge Width,                    Urban Curbed</t>
  </si>
  <si>
    <t>5.3.3</t>
  </si>
  <si>
    <t>6.3.3</t>
  </si>
  <si>
    <t>7.3.5</t>
  </si>
  <si>
    <t>In selecting minimum and maximum values and ranges of values, the Board relied most heavily on the following key publications, which are considered national consensus guidance:</t>
  </si>
  <si>
    <r>
      <t xml:space="preserve">AASHTO </t>
    </r>
    <r>
      <rPr>
        <i/>
        <sz val="11"/>
        <color theme="1"/>
        <rFont val="Calibri"/>
        <family val="2"/>
        <scheme val="minor"/>
      </rPr>
      <t>A Policy on Geometric Design of Highways and Streets</t>
    </r>
    <r>
      <rPr>
        <sz val="11"/>
        <color theme="1"/>
        <rFont val="Calibri"/>
        <family val="2"/>
        <scheme val="minor"/>
      </rPr>
      <t xml:space="preserve"> (commonly referred to as the “Green Book”), 2011 Edition</t>
    </r>
  </si>
  <si>
    <r>
      <rPr>
        <sz val="11"/>
        <color theme="1"/>
        <rFont val="Calibri"/>
        <family val="2"/>
        <scheme val="minor"/>
      </rPr>
      <t xml:space="preserve">Transportation Research Board (TRB), National Research Council, Special Report No. 214 </t>
    </r>
    <r>
      <rPr>
        <i/>
        <sz val="11"/>
        <color theme="1"/>
        <rFont val="Calibri"/>
        <family val="2"/>
        <scheme val="minor"/>
      </rPr>
      <t>Designing Safer Roads – Practices for Resurfacing, Restoration and Rehabilitation</t>
    </r>
    <r>
      <rPr>
        <sz val="11"/>
        <color theme="1"/>
        <rFont val="Calibri"/>
        <family val="2"/>
        <scheme val="minor"/>
      </rPr>
      <t>, 1987</t>
    </r>
  </si>
  <si>
    <r>
      <rPr>
        <sz val="11"/>
        <color theme="1"/>
        <rFont val="Calibri"/>
        <family val="2"/>
        <scheme val="minor"/>
      </rPr>
      <t xml:space="preserve">AASHTO </t>
    </r>
    <r>
      <rPr>
        <i/>
        <sz val="11"/>
        <color theme="1"/>
        <rFont val="Calibri"/>
        <family val="2"/>
        <scheme val="minor"/>
      </rPr>
      <t>Roadside Design Guide</t>
    </r>
    <r>
      <rPr>
        <sz val="11"/>
        <color theme="1"/>
        <rFont val="Calibri"/>
        <family val="2"/>
        <scheme val="minor"/>
      </rPr>
      <t>, 4</t>
    </r>
    <r>
      <rPr>
        <vertAlign val="superscript"/>
        <sz val="11"/>
        <color theme="1"/>
        <rFont val="Calibri"/>
        <family val="2"/>
        <scheme val="minor"/>
      </rPr>
      <t>th</t>
    </r>
    <r>
      <rPr>
        <sz val="11"/>
        <color theme="1"/>
        <rFont val="Calibri"/>
        <family val="2"/>
        <scheme val="minor"/>
      </rPr>
      <t xml:space="preserve"> Edition, 2011 Edition</t>
    </r>
  </si>
  <si>
    <r>
      <rPr>
        <sz val="11"/>
        <color theme="1"/>
        <rFont val="Calibri"/>
        <family val="2"/>
        <scheme val="minor"/>
      </rPr>
      <t xml:space="preserve">AASHTO </t>
    </r>
    <r>
      <rPr>
        <i/>
        <sz val="11"/>
        <color theme="1"/>
        <rFont val="Calibri"/>
        <family val="2"/>
        <scheme val="minor"/>
      </rPr>
      <t>Guidelines for Geometric Design of Very Low-Volume Local Roads (ADT ≤ 400)</t>
    </r>
    <r>
      <rPr>
        <sz val="11"/>
        <color theme="1"/>
        <rFont val="Calibri"/>
        <family val="2"/>
        <scheme val="minor"/>
      </rPr>
      <t>, 2001</t>
    </r>
  </si>
  <si>
    <t>State Statutes, Rules and Regulations</t>
  </si>
  <si>
    <r>
      <t>Highway Functional Classification Concepts, Criteria and Procedures</t>
    </r>
    <r>
      <rPr>
        <sz val="9"/>
        <color theme="1"/>
        <rFont val="Arial"/>
        <family val="2"/>
      </rPr>
      <t>, FHWA, 2013,                           Publ. No. FHWA-PL-13-026</t>
    </r>
  </si>
  <si>
    <t>Horizontal Clear Zone                                          (Note G-23)</t>
  </si>
  <si>
    <t>Clear Bridge Width,                                           Rural Non-curbed</t>
  </si>
  <si>
    <t>Legend</t>
  </si>
  <si>
    <t>MDS Tables – Rural Areas and Urban Areas</t>
  </si>
  <si>
    <r>
      <t xml:space="preserve">AASHTO </t>
    </r>
    <r>
      <rPr>
        <b/>
        <i/>
        <sz val="9"/>
        <color rgb="FFC00000"/>
        <rFont val="Arial"/>
        <family val="2"/>
      </rPr>
      <t>Geometric Design of Very Low-Volume Roads Manual</t>
    </r>
    <r>
      <rPr>
        <b/>
        <sz val="9"/>
        <color rgb="FFC00000"/>
        <rFont val="Arial"/>
        <family val="2"/>
      </rPr>
      <t>, Page 48</t>
    </r>
  </si>
  <si>
    <t>Page 48</t>
  </si>
  <si>
    <t>P64</t>
  </si>
  <si>
    <r>
      <t>5.2.3</t>
    </r>
    <r>
      <rPr>
        <sz val="9"/>
        <color theme="1"/>
        <rFont val="Arial"/>
        <family val="2"/>
      </rPr>
      <t>,</t>
    </r>
    <r>
      <rPr>
        <b/>
        <sz val="9"/>
        <color rgb="FF00B050"/>
        <rFont val="Arial"/>
        <family val="2"/>
      </rPr>
      <t xml:space="preserve"> 5.3.3</t>
    </r>
  </si>
  <si>
    <r>
      <t>6.2.3</t>
    </r>
    <r>
      <rPr>
        <sz val="9"/>
        <color theme="1"/>
        <rFont val="Arial"/>
        <family val="2"/>
      </rPr>
      <t>,</t>
    </r>
    <r>
      <rPr>
        <b/>
        <sz val="9"/>
        <color rgb="FF00B050"/>
        <rFont val="Arial"/>
        <family val="2"/>
      </rPr>
      <t xml:space="preserve"> 6.3.3</t>
    </r>
  </si>
  <si>
    <t>§§39-2103</t>
  </si>
  <si>
    <t>Superelevation, max, %</t>
  </si>
  <si>
    <t>Grade, max, %</t>
  </si>
  <si>
    <t>Lane, %</t>
  </si>
  <si>
    <t>Shoulder, %</t>
  </si>
  <si>
    <t>§60-6,289</t>
  </si>
  <si>
    <r>
      <t xml:space="preserve">FHWA </t>
    </r>
    <r>
      <rPr>
        <i/>
        <sz val="11"/>
        <color theme="1"/>
        <rFont val="Calibri"/>
        <family val="2"/>
        <scheme val="minor"/>
      </rPr>
      <t>Mitigation Strategies for Design Exceptions</t>
    </r>
    <r>
      <rPr>
        <sz val="11"/>
        <color theme="1"/>
        <rFont val="Calibri"/>
        <family val="2"/>
        <scheme val="minor"/>
      </rPr>
      <t>, July, 2007</t>
    </r>
  </si>
  <si>
    <r>
      <t>6.2.3</t>
    </r>
    <r>
      <rPr>
        <sz val="9"/>
        <color theme="1"/>
        <rFont val="Arial"/>
        <family val="2"/>
      </rPr>
      <t xml:space="preserve">, </t>
    </r>
    <r>
      <rPr>
        <b/>
        <sz val="9"/>
        <color rgb="FF00B050"/>
        <rFont val="Arial"/>
        <family val="2"/>
      </rPr>
      <t>T.6-7</t>
    </r>
    <r>
      <rPr>
        <sz val="9"/>
        <color theme="1"/>
        <rFont val="Arial"/>
        <family val="2"/>
      </rPr>
      <t xml:space="preserve">, </t>
    </r>
    <r>
      <rPr>
        <b/>
        <sz val="9"/>
        <color rgb="FF00B050"/>
        <rFont val="Arial"/>
        <family val="2"/>
      </rPr>
      <t>6.3.3</t>
    </r>
  </si>
  <si>
    <r>
      <t>5.2.3</t>
    </r>
    <r>
      <rPr>
        <sz val="9"/>
        <color theme="1"/>
        <rFont val="Arial"/>
        <family val="2"/>
      </rPr>
      <t xml:space="preserve">, </t>
    </r>
    <r>
      <rPr>
        <b/>
        <sz val="9"/>
        <color rgb="FF00B050"/>
        <rFont val="Arial"/>
        <family val="2"/>
      </rPr>
      <t>T.5-7</t>
    </r>
    <r>
      <rPr>
        <sz val="9"/>
        <color theme="1"/>
        <rFont val="Arial"/>
        <family val="2"/>
      </rPr>
      <t xml:space="preserve">, </t>
    </r>
    <r>
      <rPr>
        <b/>
        <sz val="9"/>
        <color rgb="FF00B050"/>
        <rFont val="Arial"/>
        <family val="2"/>
      </rPr>
      <t>5.3.3</t>
    </r>
  </si>
  <si>
    <r>
      <t>6.2.3</t>
    </r>
    <r>
      <rPr>
        <sz val="9"/>
        <color theme="1"/>
        <rFont val="Arial"/>
        <family val="2"/>
      </rPr>
      <t xml:space="preserve">, </t>
    </r>
    <r>
      <rPr>
        <b/>
        <sz val="9"/>
        <color rgb="FF00B050"/>
        <rFont val="Arial"/>
        <family val="2"/>
      </rPr>
      <t>T.6-6</t>
    </r>
    <r>
      <rPr>
        <sz val="9"/>
        <color theme="1"/>
        <rFont val="Arial"/>
        <family val="2"/>
      </rPr>
      <t xml:space="preserve">, </t>
    </r>
    <r>
      <rPr>
        <b/>
        <sz val="9"/>
        <color rgb="FF00B050"/>
        <rFont val="Arial"/>
        <family val="2"/>
      </rPr>
      <t>6.3.3</t>
    </r>
  </si>
  <si>
    <r>
      <t>5.2.3</t>
    </r>
    <r>
      <rPr>
        <sz val="9"/>
        <color theme="1"/>
        <rFont val="Arial"/>
        <family val="2"/>
      </rPr>
      <t xml:space="preserve">, </t>
    </r>
    <r>
      <rPr>
        <b/>
        <sz val="9"/>
        <color rgb="FF00B050"/>
        <rFont val="Arial"/>
        <family val="2"/>
      </rPr>
      <t>T.5-6</t>
    </r>
    <r>
      <rPr>
        <sz val="9"/>
        <color theme="1"/>
        <rFont val="Arial"/>
        <family val="2"/>
      </rPr>
      <t xml:space="preserve">, </t>
    </r>
    <r>
      <rPr>
        <b/>
        <sz val="9"/>
        <color rgb="FF00B050"/>
        <rFont val="Arial"/>
        <family val="2"/>
      </rPr>
      <t>5.3.3</t>
    </r>
  </si>
  <si>
    <t>2 and 3</t>
  </si>
  <si>
    <t>Title</t>
  </si>
  <si>
    <t>City Street Superintendent</t>
  </si>
  <si>
    <t>County Highway Superintendent</t>
  </si>
  <si>
    <t xml:space="preserve">Mayor </t>
  </si>
  <si>
    <t>Board Chairperson</t>
  </si>
  <si>
    <t>Agency</t>
  </si>
  <si>
    <t xml:space="preserve">County </t>
  </si>
  <si>
    <t>Municipality</t>
  </si>
  <si>
    <r>
      <t xml:space="preserve">For </t>
    </r>
    <r>
      <rPr>
        <b/>
        <sz val="11"/>
        <color theme="1"/>
        <rFont val="Calibri"/>
        <family val="2"/>
        <scheme val="minor"/>
      </rPr>
      <t>federal-aid projects</t>
    </r>
    <r>
      <rPr>
        <sz val="11"/>
        <color theme="1"/>
        <rFont val="Calibri"/>
        <family val="2"/>
        <scheme val="minor"/>
      </rPr>
      <t xml:space="preserve">, documentation of </t>
    </r>
    <r>
      <rPr>
        <b/>
        <sz val="11"/>
        <color theme="1"/>
        <rFont val="Calibri"/>
        <family val="2"/>
        <scheme val="minor"/>
      </rPr>
      <t>approval by NDOT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</si>
</sst>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32" x14ac:knownFonts="1">
    <font>
      <sz val="11"/>
      <color theme="1"/>
      <name val="Calibri"/>
      <family val="2"/>
      <scheme val="minor"/>
    </font>
    <font>
      <vertAlign val="subscript"/>
      <sz val="11"/>
      <color theme="1"/>
      <name val="Calibri"/>
      <family val="2"/>
      <scheme val="minor"/>
    </font>
    <font>
      <u/>
      <sz val="11"/>
      <color theme="1"/>
      <name val="Calibri"/>
      <family val="2"/>
      <scheme val="minor"/>
    </font>
    <font>
      <u/>
      <sz val="11"/>
      <color theme="1"/>
      <name val="Arial"/>
      <family val="2"/>
    </font>
    <font>
      <sz val="11"/>
      <color theme="1"/>
      <name val="Arial"/>
      <family val="2"/>
    </font>
    <font>
      <sz val="11"/>
      <color rgb="FF000000"/>
      <name val="Arial"/>
      <family val="2"/>
    </font>
    <font>
      <u/>
      <sz val="11"/>
      <color rgb="FF000000"/>
      <name val="Arial"/>
      <family val="2"/>
    </font>
    <font>
      <i/>
      <sz val="11"/>
      <color rgb="FF000000"/>
      <name val="Arial"/>
      <family val="2"/>
    </font>
    <font>
      <sz val="11"/>
      <color theme="1"/>
      <name val="Wingdings"/>
      <charset val="2"/>
    </font>
    <font>
      <b/>
      <sz val="11"/>
      <color theme="1"/>
      <name val="Calibri"/>
      <family val="2"/>
      <scheme val="minor"/>
    </font>
    <font>
      <b/>
      <sz val="14"/>
      <color theme="1"/>
      <name val="Calibri"/>
      <family val="2"/>
      <scheme val="minor"/>
    </font>
    <font>
      <i/>
      <sz val="11"/>
      <color theme="1"/>
      <name val="Calibri"/>
      <family val="2"/>
      <scheme val="minor"/>
    </font>
    <font>
      <sz val="11"/>
      <color theme="0"/>
      <name val="Calibri"/>
      <family val="2"/>
      <scheme val="minor"/>
    </font>
    <font>
      <u/>
      <sz val="11"/>
      <name val="Calibri"/>
      <family val="2"/>
      <scheme val="minor"/>
    </font>
    <font>
      <sz val="11"/>
      <color theme="0"/>
      <name val="Wingdings"/>
      <charset val="2"/>
    </font>
    <font>
      <b/>
      <sz val="9"/>
      <color rgb="FFFF0000"/>
      <name val="Arial"/>
      <family val="2"/>
    </font>
    <font>
      <sz val="9"/>
      <color theme="1"/>
      <name val="Arial"/>
      <family val="2"/>
    </font>
    <font>
      <sz val="16"/>
      <color rgb="FF2E74B5"/>
      <name val="Arial"/>
      <family val="2"/>
    </font>
    <font>
      <b/>
      <sz val="9"/>
      <color rgb="FF00B050"/>
      <name val="Arial"/>
      <family val="2"/>
    </font>
    <font>
      <i/>
      <sz val="9"/>
      <color theme="1"/>
      <name val="Arial"/>
      <family val="2"/>
    </font>
    <font>
      <b/>
      <vertAlign val="superscript"/>
      <sz val="9"/>
      <color rgb="FF00B050"/>
      <name val="Arial"/>
      <family val="2"/>
    </font>
    <font>
      <b/>
      <sz val="9"/>
      <color rgb="FF0070C0"/>
      <name val="Arial"/>
      <family val="2"/>
    </font>
    <font>
      <vertAlign val="subscript"/>
      <sz val="9"/>
      <color theme="1"/>
      <name val="Arial"/>
      <family val="2"/>
    </font>
    <font>
      <b/>
      <sz val="9"/>
      <color rgb="FFFFC000"/>
      <name val="Arial"/>
      <family val="2"/>
    </font>
    <font>
      <b/>
      <sz val="9"/>
      <color rgb="FF002060"/>
      <name val="Arial"/>
      <family val="2"/>
    </font>
    <font>
      <sz val="11"/>
      <color theme="1"/>
      <name val="Symbol"/>
      <family val="1"/>
      <charset val="2"/>
    </font>
    <font>
      <vertAlign val="superscript"/>
      <sz val="11"/>
      <color theme="1"/>
      <name val="Calibri"/>
      <family val="2"/>
      <scheme val="minor"/>
    </font>
    <font>
      <b/>
      <sz val="9"/>
      <color rgb="FFC00000"/>
      <name val="Arial"/>
      <family val="2"/>
    </font>
    <font>
      <b/>
      <i/>
      <sz val="9"/>
      <color rgb="FFC00000"/>
      <name val="Arial"/>
      <family val="2"/>
    </font>
    <font>
      <b/>
      <sz val="11"/>
      <color rgb="FFC00000"/>
      <name val="Calibri"/>
      <family val="2"/>
      <scheme val="minor"/>
    </font>
    <font>
      <sz val="9"/>
      <color indexed="81"/>
      <name val="Tahoma"/>
      <family val="2"/>
    </font>
    <font>
      <u/>
      <sz val="9"/>
      <color indexed="81"/>
      <name val="Tahoma"/>
      <family val="2"/>
    </font>
  </fonts>
  <fills count="4">
    <fill>
      <patternFill patternType="none"/>
    </fill>
    <fill>
      <patternFill patternType="gray125"/>
    </fill>
    <fill>
      <patternFill patternType="solid">
        <fgColor rgb="FFBFBFBF"/>
        <bgColor indexed="64"/>
      </patternFill>
    </fill>
    <fill>
      <patternFill patternType="solid">
        <fgColor rgb="FF00B0F0"/>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medium">
        <color theme="0" tint="-0.14996795556505021"/>
      </right>
      <top/>
      <bottom style="thin">
        <color auto="1"/>
      </bottom>
      <diagonal/>
    </border>
    <border>
      <left style="thin">
        <color auto="1"/>
      </left>
      <right/>
      <top style="thin">
        <color auto="1"/>
      </top>
      <bottom style="thin">
        <color theme="0" tint="-0.14996795556505021"/>
      </bottom>
      <diagonal/>
    </border>
    <border>
      <left/>
      <right/>
      <top style="thin">
        <color auto="1"/>
      </top>
      <bottom style="thin">
        <color theme="0" tint="-0.14996795556505021"/>
      </bottom>
      <diagonal/>
    </border>
    <border>
      <left/>
      <right style="thin">
        <color auto="1"/>
      </right>
      <top style="thin">
        <color auto="1"/>
      </top>
      <bottom style="thin">
        <color theme="0" tint="-0.14996795556505021"/>
      </bottom>
      <diagonal/>
    </border>
    <border>
      <left style="thin">
        <color auto="1"/>
      </left>
      <right style="medium">
        <color theme="0" tint="-0.14996795556505021"/>
      </right>
      <top style="thin">
        <color auto="1"/>
      </top>
      <bottom style="thin">
        <color theme="0" tint="-0.14996795556505021"/>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theme="0" tint="-0.14996795556505021"/>
      </bottom>
      <diagonal/>
    </border>
    <border>
      <left style="thin">
        <color auto="1"/>
      </left>
      <right style="medium">
        <color auto="1"/>
      </right>
      <top style="thin">
        <color auto="1"/>
      </top>
      <bottom style="thin">
        <color theme="0" tint="-0.14996795556505021"/>
      </bottom>
      <diagonal/>
    </border>
    <border>
      <left style="medium">
        <color auto="1"/>
      </left>
      <right style="thin">
        <color auto="1"/>
      </right>
      <top/>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right/>
      <top/>
      <bottom style="thick">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right/>
      <top style="thick">
        <color indexed="64"/>
      </top>
      <bottom/>
      <diagonal/>
    </border>
    <border>
      <left style="thin">
        <color indexed="64"/>
      </left>
      <right/>
      <top style="thick">
        <color indexed="64"/>
      </top>
      <bottom/>
      <diagonal/>
    </border>
    <border>
      <left style="thin">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n">
        <color indexed="64"/>
      </right>
      <top style="thick">
        <color indexed="64"/>
      </top>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bottom/>
      <diagonal/>
    </border>
    <border>
      <left style="thick">
        <color indexed="64"/>
      </left>
      <right style="thin">
        <color indexed="64"/>
      </right>
      <top/>
      <bottom style="thick">
        <color indexed="64"/>
      </bottom>
      <diagonal/>
    </border>
    <border>
      <left style="thin">
        <color indexed="64"/>
      </left>
      <right/>
      <top style="medium">
        <color auto="1"/>
      </top>
      <bottom style="thick">
        <color indexed="64"/>
      </bottom>
      <diagonal/>
    </border>
    <border>
      <left/>
      <right style="thin">
        <color indexed="64"/>
      </right>
      <top style="medium">
        <color auto="1"/>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auto="1"/>
      </bottom>
      <diagonal/>
    </border>
    <border>
      <left style="thin">
        <color indexed="64"/>
      </left>
      <right style="thick">
        <color indexed="64"/>
      </right>
      <top style="thin">
        <color indexed="64"/>
      </top>
      <bottom style="thin">
        <color indexed="64"/>
      </bottom>
      <diagonal/>
    </border>
    <border>
      <left/>
      <right style="thick">
        <color indexed="64"/>
      </right>
      <top style="medium">
        <color auto="1"/>
      </top>
      <bottom/>
      <diagonal/>
    </border>
    <border>
      <left/>
      <right style="thick">
        <color indexed="64"/>
      </right>
      <top/>
      <bottom style="medium">
        <color indexed="64"/>
      </bottom>
      <diagonal/>
    </border>
    <border>
      <left/>
      <right style="thick">
        <color indexed="64"/>
      </right>
      <top/>
      <bottom style="thin">
        <color auto="1"/>
      </bottom>
      <diagonal/>
    </border>
    <border>
      <left style="thick">
        <color indexed="64"/>
      </left>
      <right style="thin">
        <color indexed="64"/>
      </right>
      <top style="medium">
        <color auto="1"/>
      </top>
      <bottom/>
      <diagonal/>
    </border>
    <border>
      <left style="thick">
        <color indexed="64"/>
      </left>
      <right style="thin">
        <color indexed="64"/>
      </right>
      <top/>
      <bottom style="medium">
        <color indexed="64"/>
      </bottom>
      <diagonal/>
    </border>
    <border>
      <left style="thick">
        <color indexed="64"/>
      </left>
      <right/>
      <top/>
      <bottom/>
      <diagonal/>
    </border>
    <border>
      <left style="thin">
        <color auto="1"/>
      </left>
      <right/>
      <top style="thin">
        <color theme="0" tint="-0.14996795556505021"/>
      </top>
      <bottom style="thin">
        <color auto="1"/>
      </bottom>
      <diagonal/>
    </border>
    <border>
      <left/>
      <right style="medium">
        <color auto="1"/>
      </right>
      <top style="thin">
        <color theme="0" tint="-0.14996795556505021"/>
      </top>
      <bottom style="thin">
        <color auto="1"/>
      </bottom>
      <diagonal/>
    </border>
    <border>
      <left/>
      <right style="medium">
        <color auto="1"/>
      </right>
      <top style="thin">
        <color auto="1"/>
      </top>
      <bottom style="thin">
        <color theme="0" tint="-0.14996795556505021"/>
      </bottom>
      <diagonal/>
    </border>
  </borders>
  <cellStyleXfs count="1">
    <xf numFmtId="0" fontId="0" fillId="0" borderId="0"/>
  </cellStyleXfs>
  <cellXfs count="221">
    <xf numFmtId="0" fontId="0" fillId="0" borderId="0" xfId="0"/>
    <xf numFmtId="0" fontId="0" fillId="0" borderId="0" xfId="0" applyAlignment="1">
      <alignment vertical="center"/>
    </xf>
    <xf numFmtId="0" fontId="0" fillId="0" borderId="0" xfId="0" applyAlignment="1">
      <alignment horizontal="right" vertical="center"/>
    </xf>
    <xf numFmtId="0" fontId="0" fillId="0" borderId="0" xfId="0" applyAlignment="1">
      <alignment horizontal="right"/>
    </xf>
    <xf numFmtId="0" fontId="2" fillId="0" borderId="0" xfId="0" applyFont="1"/>
    <xf numFmtId="0" fontId="0" fillId="0" borderId="0" xfId="0" quotePrefix="1"/>
    <xf numFmtId="0" fontId="0" fillId="0" borderId="0" xfId="0" applyAlignment="1">
      <alignment horizontal="center" vertical="center"/>
    </xf>
    <xf numFmtId="0" fontId="0" fillId="0" borderId="7" xfId="0" applyBorder="1" applyAlignment="1">
      <alignment horizontal="left" vertical="center" wrapText="1"/>
    </xf>
    <xf numFmtId="0" fontId="0" fillId="0" borderId="1" xfId="0" applyBorder="1"/>
    <xf numFmtId="0" fontId="0" fillId="0" borderId="13" xfId="0" applyBorder="1" applyAlignment="1">
      <alignment horizontal="center" vertical="center"/>
    </xf>
    <xf numFmtId="0" fontId="0" fillId="0" borderId="14" xfId="0" applyBorder="1" applyAlignment="1">
      <alignment horizontal="left" vertical="center" wrapText="1"/>
    </xf>
    <xf numFmtId="0" fontId="0" fillId="0" borderId="6" xfId="0" applyBorder="1" applyAlignment="1">
      <alignment horizontal="center" vertical="center"/>
    </xf>
    <xf numFmtId="0" fontId="0" fillId="0" borderId="11" xfId="0" applyBorder="1" applyAlignment="1">
      <alignment horizontal="left" vertical="center" wrapText="1"/>
    </xf>
    <xf numFmtId="0" fontId="4" fillId="0" borderId="0" xfId="0" applyFont="1" applyAlignment="1">
      <alignment wrapText="1"/>
    </xf>
    <xf numFmtId="0" fontId="8" fillId="0" borderId="0" xfId="0" applyFont="1" applyAlignment="1">
      <alignment horizontal="center" vertical="center"/>
    </xf>
    <xf numFmtId="0" fontId="0" fillId="0" borderId="0" xfId="0" applyAlignment="1">
      <alignment horizontal="right" vertical="center"/>
    </xf>
    <xf numFmtId="0" fontId="0" fillId="0" borderId="3" xfId="0" applyBorder="1"/>
    <xf numFmtId="0" fontId="11" fillId="0" borderId="0" xfId="0" applyFont="1"/>
    <xf numFmtId="0" fontId="8" fillId="0" borderId="0" xfId="0" applyFont="1" applyAlignment="1" applyProtection="1">
      <alignment horizontal="center" vertical="center"/>
      <protection locked="0"/>
    </xf>
    <xf numFmtId="0" fontId="0" fillId="0" borderId="0" xfId="0" applyProtection="1">
      <protection locked="0"/>
    </xf>
    <xf numFmtId="0" fontId="0" fillId="0" borderId="0" xfId="0" applyAlignment="1">
      <alignment horizontal="right" vertical="center"/>
    </xf>
    <xf numFmtId="0" fontId="0" fillId="0" borderId="0" xfId="0" applyAlignment="1" applyProtection="1">
      <alignment horizontal="left" vertical="center"/>
      <protection locked="0"/>
    </xf>
    <xf numFmtId="0" fontId="0" fillId="0" borderId="6" xfId="0" applyBorder="1" applyAlignment="1" applyProtection="1">
      <alignment horizontal="right" vertical="center"/>
      <protection locked="0"/>
    </xf>
    <xf numFmtId="0" fontId="0" fillId="0" borderId="7" xfId="0" applyBorder="1" applyAlignment="1" applyProtection="1">
      <alignment horizontal="left" vertical="center"/>
      <protection locked="0"/>
    </xf>
    <xf numFmtId="0" fontId="0" fillId="0" borderId="0" xfId="0" applyAlignment="1">
      <alignment horizontal="right" vertical="center"/>
    </xf>
    <xf numFmtId="0" fontId="0" fillId="0" borderId="0" xfId="0" applyAlignment="1">
      <alignment wrapText="1"/>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right" vertical="center"/>
    </xf>
    <xf numFmtId="0" fontId="0" fillId="0" borderId="11" xfId="0" applyBorder="1" applyAlignment="1" applyProtection="1">
      <alignment horizontal="left" vertical="center"/>
      <protection locked="0"/>
    </xf>
    <xf numFmtId="0" fontId="13" fillId="0" borderId="4" xfId="0" applyFont="1" applyBorder="1" applyAlignment="1">
      <alignment horizontal="right"/>
    </xf>
    <xf numFmtId="0" fontId="13" fillId="0" borderId="5" xfId="0" applyFont="1" applyBorder="1"/>
    <xf numFmtId="0" fontId="0" fillId="0" borderId="2" xfId="0" applyFont="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left" vertical="center" wrapText="1"/>
    </xf>
    <xf numFmtId="0" fontId="0" fillId="0" borderId="17" xfId="0" applyBorder="1" applyAlignment="1">
      <alignment horizontal="center" vertical="center" wrapText="1"/>
    </xf>
    <xf numFmtId="0" fontId="0" fillId="0" borderId="18" xfId="0" applyBorder="1" applyAlignment="1">
      <alignment horizontal="left" vertical="center" wrapText="1"/>
    </xf>
    <xf numFmtId="164" fontId="0" fillId="0" borderId="11" xfId="0" applyNumberFormat="1" applyBorder="1" applyAlignment="1" applyProtection="1">
      <alignment horizontal="left" vertical="center"/>
      <protection locked="0"/>
    </xf>
    <xf numFmtId="0" fontId="14" fillId="0" borderId="1" xfId="0" applyFont="1" applyBorder="1" applyAlignment="1" applyProtection="1">
      <alignment horizontal="center" vertical="center"/>
      <protection locked="0"/>
    </xf>
    <xf numFmtId="0" fontId="0" fillId="0" borderId="1" xfId="0" applyBorder="1" applyProtection="1">
      <protection locked="0"/>
    </xf>
    <xf numFmtId="0" fontId="12" fillId="0" borderId="1" xfId="0" applyFont="1" applyBorder="1" applyProtection="1">
      <protection locked="0"/>
    </xf>
    <xf numFmtId="0" fontId="0" fillId="0" borderId="11" xfId="0" applyBorder="1" applyAlignment="1">
      <alignment horizontal="center" vertical="center" wrapText="1"/>
    </xf>
    <xf numFmtId="0" fontId="0" fillId="0" borderId="0" xfId="0" applyAlignment="1" applyProtection="1">
      <alignment vertical="center"/>
      <protection locked="0"/>
    </xf>
    <xf numFmtId="0" fontId="0" fillId="0" borderId="14" xfId="0" applyBorder="1" applyAlignment="1" applyProtection="1">
      <alignment vertical="center"/>
      <protection locked="0"/>
    </xf>
    <xf numFmtId="0" fontId="0" fillId="0" borderId="11" xfId="0" applyBorder="1" applyAlignment="1" applyProtection="1">
      <alignment vertical="center"/>
      <protection locked="0"/>
    </xf>
    <xf numFmtId="1" fontId="0" fillId="0" borderId="11" xfId="0" applyNumberFormat="1" applyBorder="1" applyAlignment="1" applyProtection="1">
      <alignment vertical="center"/>
      <protection locked="0"/>
    </xf>
    <xf numFmtId="0" fontId="0" fillId="0" borderId="11" xfId="0" applyBorder="1" applyAlignment="1">
      <alignment vertical="center"/>
    </xf>
    <xf numFmtId="1" fontId="0" fillId="0" borderId="14" xfId="0" applyNumberFormat="1" applyBorder="1" applyAlignment="1" applyProtection="1">
      <alignment vertical="center"/>
      <protection locked="0"/>
    </xf>
    <xf numFmtId="0" fontId="0" fillId="0" borderId="14" xfId="0" applyBorder="1" applyAlignment="1">
      <alignment vertical="center"/>
    </xf>
    <xf numFmtId="3" fontId="0" fillId="0" borderId="14" xfId="0" applyNumberFormat="1" applyBorder="1" applyAlignment="1" applyProtection="1">
      <alignment vertical="center"/>
      <protection locked="0"/>
    </xf>
    <xf numFmtId="9" fontId="0" fillId="0" borderId="14" xfId="0" applyNumberFormat="1" applyBorder="1" applyAlignment="1" applyProtection="1">
      <alignment vertical="center"/>
      <protection locked="0"/>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xf>
    <xf numFmtId="0" fontId="0" fillId="0" borderId="23" xfId="0" applyBorder="1" applyAlignment="1">
      <alignment horizontal="center"/>
    </xf>
    <xf numFmtId="165" fontId="0" fillId="0" borderId="26" xfId="0" applyNumberFormat="1" applyBorder="1" applyAlignment="1" applyProtection="1">
      <alignment horizontal="center" vertical="center"/>
      <protection locked="0"/>
    </xf>
    <xf numFmtId="165" fontId="0" fillId="0" borderId="27" xfId="0" applyNumberFormat="1" applyBorder="1" applyAlignment="1">
      <alignment horizontal="center" vertical="center"/>
    </xf>
    <xf numFmtId="3" fontId="0" fillId="0" borderId="28" xfId="0" applyNumberFormat="1" applyBorder="1" applyAlignment="1" applyProtection="1">
      <alignment horizontal="center" vertical="center"/>
      <protection locked="0"/>
    </xf>
    <xf numFmtId="3" fontId="0" fillId="0" borderId="22" xfId="0" applyNumberFormat="1" applyBorder="1" applyAlignment="1" applyProtection="1">
      <alignment horizontal="center" vertical="center"/>
      <protection locked="0"/>
    </xf>
    <xf numFmtId="37" fontId="0" fillId="0" borderId="29" xfId="0" applyNumberFormat="1" applyBorder="1" applyAlignment="1">
      <alignment horizontal="center" vertical="center"/>
    </xf>
    <xf numFmtId="3" fontId="0" fillId="0" borderId="26" xfId="0" applyNumberFormat="1" applyBorder="1" applyAlignment="1" applyProtection="1">
      <alignment horizontal="center" vertical="center"/>
      <protection locked="0"/>
    </xf>
    <xf numFmtId="165" fontId="0" fillId="0" borderId="22" xfId="0" applyNumberFormat="1" applyBorder="1" applyAlignment="1" applyProtection="1">
      <alignment horizontal="center" vertical="center"/>
      <protection locked="0"/>
    </xf>
    <xf numFmtId="3" fontId="0" fillId="0" borderId="30" xfId="0" applyNumberFormat="1" applyBorder="1" applyAlignment="1" applyProtection="1">
      <alignment horizontal="center" vertical="center"/>
      <protection locked="0"/>
    </xf>
    <xf numFmtId="0" fontId="0" fillId="0" borderId="31" xfId="0" applyBorder="1" applyAlignment="1">
      <alignment horizontal="center" vertical="center"/>
    </xf>
    <xf numFmtId="0" fontId="0" fillId="0" borderId="20" xfId="0"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0" fontId="0" fillId="0" borderId="30" xfId="0" applyBorder="1" applyAlignment="1" applyProtection="1">
      <alignment horizontal="center" vertical="center"/>
      <protection locked="0"/>
    </xf>
    <xf numFmtId="0" fontId="0" fillId="0" borderId="33" xfId="0" applyBorder="1"/>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39" xfId="0" applyBorder="1" applyAlignment="1">
      <alignment horizontal="center" vertical="center"/>
    </xf>
    <xf numFmtId="0" fontId="0" fillId="0" borderId="40" xfId="0" applyBorder="1" applyAlignment="1">
      <alignment horizontal="left" vertical="center" wrapText="1"/>
    </xf>
    <xf numFmtId="165" fontId="0" fillId="0" borderId="28" xfId="0" applyNumberFormat="1" applyBorder="1" applyAlignment="1" applyProtection="1">
      <alignment horizontal="center" vertical="center"/>
      <protection locked="0"/>
    </xf>
    <xf numFmtId="165" fontId="0" fillId="0" borderId="29" xfId="0" applyNumberFormat="1" applyBorder="1" applyAlignment="1">
      <alignment horizontal="center" vertical="center"/>
    </xf>
    <xf numFmtId="1" fontId="0" fillId="0" borderId="24" xfId="0" applyNumberFormat="1" applyBorder="1" applyAlignment="1" applyProtection="1">
      <alignment horizontal="center" vertical="center"/>
      <protection locked="0"/>
    </xf>
    <xf numFmtId="1" fontId="0" fillId="0" borderId="25" xfId="0" applyNumberFormat="1" applyBorder="1" applyAlignment="1">
      <alignment horizontal="center" vertical="center"/>
    </xf>
    <xf numFmtId="3" fontId="0" fillId="0" borderId="27" xfId="0" applyNumberFormat="1" applyBorder="1" applyAlignment="1">
      <alignment horizontal="center" vertical="center"/>
    </xf>
    <xf numFmtId="3" fontId="0" fillId="0" borderId="29" xfId="0" applyNumberFormat="1" applyBorder="1" applyAlignment="1">
      <alignment horizontal="center" vertical="center"/>
    </xf>
    <xf numFmtId="0" fontId="0" fillId="0" borderId="0" xfId="0" applyAlignment="1">
      <alignment horizontal="center"/>
    </xf>
    <xf numFmtId="0" fontId="16" fillId="0" borderId="0" xfId="0" applyFont="1" applyBorder="1" applyAlignment="1">
      <alignment wrapText="1"/>
    </xf>
    <xf numFmtId="0" fontId="16" fillId="0" borderId="14" xfId="0" applyFont="1" applyBorder="1" applyAlignment="1">
      <alignment wrapText="1"/>
    </xf>
    <xf numFmtId="0" fontId="23" fillId="0" borderId="0" xfId="0" applyFont="1" applyAlignment="1">
      <alignment horizontal="center" wrapText="1"/>
    </xf>
    <xf numFmtId="0" fontId="15" fillId="0" borderId="11" xfId="0" applyFont="1" applyBorder="1" applyAlignment="1">
      <alignment horizontal="center" wrapText="1"/>
    </xf>
    <xf numFmtId="0" fontId="16" fillId="0" borderId="48" xfId="0" applyFont="1" applyBorder="1" applyAlignment="1">
      <alignment wrapText="1"/>
    </xf>
    <xf numFmtId="0" fontId="18" fillId="0" borderId="47" xfId="0" applyFont="1" applyBorder="1" applyAlignment="1">
      <alignment horizontal="center" wrapText="1"/>
    </xf>
    <xf numFmtId="0" fontId="16" fillId="0" borderId="4" xfId="0" applyFont="1" applyBorder="1" applyAlignment="1">
      <alignment wrapText="1"/>
    </xf>
    <xf numFmtId="0" fontId="18" fillId="0" borderId="0" xfId="0" applyFont="1" applyBorder="1" applyAlignment="1">
      <alignment horizontal="center" wrapText="1"/>
    </xf>
    <xf numFmtId="0" fontId="16" fillId="0" borderId="6" xfId="0" applyFont="1" applyBorder="1" applyAlignment="1">
      <alignment wrapText="1"/>
    </xf>
    <xf numFmtId="0" fontId="18" fillId="0" borderId="11" xfId="0" applyFont="1" applyBorder="1" applyAlignment="1">
      <alignment horizontal="center" wrapText="1"/>
    </xf>
    <xf numFmtId="0" fontId="18" fillId="0" borderId="12" xfId="0" applyFont="1" applyBorder="1" applyAlignment="1">
      <alignment horizontal="center" wrapText="1"/>
    </xf>
    <xf numFmtId="0" fontId="18" fillId="0" borderId="14" xfId="0" applyFont="1" applyBorder="1" applyAlignment="1">
      <alignment horizontal="center" wrapText="1"/>
    </xf>
    <xf numFmtId="0" fontId="18" fillId="0" borderId="7" xfId="0" applyFont="1" applyBorder="1" applyAlignment="1">
      <alignment horizontal="center" wrapText="1"/>
    </xf>
    <xf numFmtId="0" fontId="16" fillId="3" borderId="13" xfId="0" applyFont="1" applyFill="1" applyBorder="1" applyAlignment="1">
      <alignment wrapText="1"/>
    </xf>
    <xf numFmtId="0" fontId="23" fillId="0" borderId="7" xfId="0" applyFont="1" applyBorder="1" applyAlignment="1">
      <alignment horizontal="center" wrapText="1"/>
    </xf>
    <xf numFmtId="0" fontId="16" fillId="0" borderId="11" xfId="0" applyFont="1" applyBorder="1" applyAlignment="1">
      <alignment wrapText="1"/>
    </xf>
    <xf numFmtId="0" fontId="18" fillId="0" borderId="5" xfId="0" applyFont="1" applyBorder="1" applyAlignment="1">
      <alignment horizontal="center" wrapText="1"/>
    </xf>
    <xf numFmtId="0" fontId="18" fillId="0" borderId="3" xfId="0" applyFont="1" applyBorder="1" applyAlignment="1">
      <alignment horizontal="center" wrapText="1"/>
    </xf>
    <xf numFmtId="0" fontId="16" fillId="0" borderId="2" xfId="0" applyFont="1" applyBorder="1" applyAlignment="1">
      <alignment wrapText="1"/>
    </xf>
    <xf numFmtId="0" fontId="18"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0" fillId="0" borderId="11" xfId="0" applyBorder="1" applyAlignment="1">
      <alignment horizontal="center"/>
    </xf>
    <xf numFmtId="0" fontId="29" fillId="0" borderId="0" xfId="0" applyFont="1" applyAlignment="1">
      <alignment horizontal="center" vertical="center"/>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2" borderId="60" xfId="0" applyFont="1" applyFill="1" applyBorder="1" applyAlignment="1">
      <alignment horizontal="center" wrapText="1"/>
    </xf>
    <xf numFmtId="0" fontId="16" fillId="0" borderId="45" xfId="0" applyFont="1" applyBorder="1" applyAlignment="1">
      <alignment horizontal="center" wrapText="1"/>
    </xf>
    <xf numFmtId="0" fontId="16" fillId="2" borderId="42" xfId="0" applyFont="1" applyFill="1" applyBorder="1" applyAlignment="1">
      <alignment horizontal="center" wrapText="1"/>
    </xf>
    <xf numFmtId="0" fontId="4" fillId="2" borderId="59" xfId="0" applyFont="1" applyFill="1" applyBorder="1" applyAlignment="1">
      <alignment horizontal="center" wrapText="1"/>
    </xf>
    <xf numFmtId="0" fontId="4" fillId="2" borderId="64" xfId="0" applyFont="1" applyFill="1" applyBorder="1" applyAlignment="1">
      <alignment horizontal="center" wrapText="1"/>
    </xf>
    <xf numFmtId="0" fontId="18" fillId="0" borderId="57" xfId="0" applyFont="1" applyBorder="1" applyAlignment="1">
      <alignment horizontal="center" wrapText="1"/>
    </xf>
    <xf numFmtId="0" fontId="16" fillId="3" borderId="65" xfId="0" applyFont="1" applyFill="1" applyBorder="1" applyAlignment="1">
      <alignment horizontal="center" wrapText="1"/>
    </xf>
    <xf numFmtId="0" fontId="16" fillId="2" borderId="65" xfId="0" applyFont="1" applyFill="1" applyBorder="1" applyAlignment="1">
      <alignment horizontal="center" wrapText="1"/>
    </xf>
    <xf numFmtId="0" fontId="23" fillId="0" borderId="0" xfId="0" applyFont="1" applyBorder="1" applyAlignment="1">
      <alignment horizontal="center" wrapText="1"/>
    </xf>
    <xf numFmtId="0" fontId="16" fillId="2" borderId="59" xfId="0" applyFont="1" applyFill="1" applyBorder="1" applyAlignment="1">
      <alignment horizontal="center" wrapText="1"/>
    </xf>
    <xf numFmtId="0" fontId="18" fillId="0" borderId="51" xfId="0" applyFont="1" applyBorder="1" applyAlignment="1">
      <alignment horizontal="center" wrapText="1"/>
    </xf>
    <xf numFmtId="0" fontId="16" fillId="0" borderId="49" xfId="0" applyFont="1" applyBorder="1" applyAlignment="1">
      <alignment wrapText="1"/>
    </xf>
    <xf numFmtId="0" fontId="18" fillId="0" borderId="44" xfId="0" applyFont="1" applyBorder="1" applyAlignment="1">
      <alignment horizontal="center" wrapText="1"/>
    </xf>
    <xf numFmtId="0" fontId="4" fillId="2" borderId="45" xfId="0" applyFont="1" applyFill="1" applyBorder="1" applyAlignment="1">
      <alignment horizontal="center" wrapText="1"/>
    </xf>
    <xf numFmtId="0" fontId="16" fillId="0" borderId="46" xfId="0" applyFont="1" applyBorder="1" applyAlignment="1">
      <alignment horizontal="center" wrapText="1"/>
    </xf>
    <xf numFmtId="0" fontId="16" fillId="3" borderId="3" xfId="0" applyFont="1" applyFill="1" applyBorder="1" applyAlignment="1">
      <alignment wrapText="1"/>
    </xf>
    <xf numFmtId="0" fontId="16" fillId="3" borderId="5" xfId="0" applyFont="1" applyFill="1" applyBorder="1" applyAlignment="1">
      <alignment wrapText="1"/>
    </xf>
    <xf numFmtId="0" fontId="16" fillId="3" borderId="7" xfId="0" applyFont="1" applyFill="1" applyBorder="1" applyAlignment="1">
      <alignment wrapText="1"/>
    </xf>
    <xf numFmtId="0" fontId="16" fillId="3" borderId="58" xfId="0" applyFont="1" applyFill="1" applyBorder="1" applyAlignment="1">
      <alignment wrapText="1"/>
    </xf>
    <xf numFmtId="0" fontId="15" fillId="0" borderId="53" xfId="0" applyFont="1" applyBorder="1" applyAlignment="1">
      <alignment horizontal="center" wrapText="1"/>
    </xf>
    <xf numFmtId="0" fontId="18" fillId="0" borderId="54" xfId="0" applyFont="1" applyBorder="1" applyAlignment="1">
      <alignment horizontal="center" wrapText="1"/>
    </xf>
    <xf numFmtId="0" fontId="15" fillId="0" borderId="0" xfId="0" applyFont="1" applyBorder="1" applyAlignment="1">
      <alignment horizontal="center" vertical="center" wrapText="1"/>
    </xf>
    <xf numFmtId="0" fontId="18" fillId="0" borderId="58" xfId="0" applyFont="1" applyBorder="1" applyAlignment="1">
      <alignment horizontal="center" wrapText="1"/>
    </xf>
    <xf numFmtId="0" fontId="16" fillId="3" borderId="58" xfId="0" applyFont="1" applyFill="1" applyBorder="1" applyAlignment="1">
      <alignment horizontal="center" wrapText="1"/>
    </xf>
    <xf numFmtId="0" fontId="21" fillId="0" borderId="64" xfId="0" applyFont="1" applyBorder="1" applyAlignment="1">
      <alignment horizontal="center" wrapText="1"/>
    </xf>
    <xf numFmtId="165" fontId="0" fillId="0" borderId="17" xfId="0" applyNumberFormat="1" applyBorder="1" applyAlignment="1" applyProtection="1">
      <alignment horizontal="center" vertical="center"/>
      <protection locked="0"/>
    </xf>
    <xf numFmtId="165" fontId="0" fillId="0" borderId="11" xfId="0" applyNumberFormat="1" applyBorder="1" applyAlignment="1" applyProtection="1">
      <alignment horizontal="center" vertical="center"/>
      <protection locked="0"/>
    </xf>
    <xf numFmtId="165" fontId="0" fillId="0" borderId="19" xfId="0" applyNumberFormat="1" applyBorder="1" applyAlignment="1" applyProtection="1">
      <alignment horizontal="center" vertical="center"/>
      <protection locked="0"/>
    </xf>
    <xf numFmtId="165" fontId="0" fillId="0" borderId="15" xfId="0" applyNumberFormat="1" applyBorder="1" applyAlignment="1" applyProtection="1">
      <alignment horizontal="center" vertical="center"/>
      <protection locked="0"/>
    </xf>
    <xf numFmtId="0" fontId="18" fillId="0" borderId="14" xfId="0" applyFont="1" applyBorder="1" applyAlignment="1">
      <alignment horizontal="center"/>
    </xf>
    <xf numFmtId="0" fontId="18" fillId="0" borderId="43" xfId="0" applyFont="1" applyBorder="1" applyAlignment="1">
      <alignment horizontal="center" wrapText="1"/>
    </xf>
    <xf numFmtId="0" fontId="18" fillId="0" borderId="68" xfId="0" applyFont="1" applyBorder="1" applyAlignment="1">
      <alignment horizontal="center" wrapText="1"/>
    </xf>
    <xf numFmtId="0" fontId="0" fillId="0" borderId="0" xfId="0" applyAlignment="1" applyProtection="1">
      <alignment horizontal="right"/>
      <protection locked="0"/>
    </xf>
    <xf numFmtId="0" fontId="0" fillId="0" borderId="38" xfId="0"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30" xfId="0" applyBorder="1" applyAlignment="1" applyProtection="1">
      <alignment horizontal="center" vertical="center" wrapText="1"/>
      <protection locked="0"/>
    </xf>
    <xf numFmtId="0" fontId="0" fillId="0" borderId="38"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2" xfId="0" applyBorder="1" applyProtection="1">
      <protection locked="0"/>
    </xf>
    <xf numFmtId="0" fontId="0" fillId="0" borderId="35" xfId="0" applyBorder="1" applyProtection="1">
      <protection locked="0"/>
    </xf>
    <xf numFmtId="0" fontId="0" fillId="0" borderId="33" xfId="0" applyBorder="1" applyProtection="1">
      <protection locked="0"/>
    </xf>
    <xf numFmtId="0" fontId="0" fillId="0" borderId="11" xfId="0" applyBorder="1" applyProtection="1">
      <protection locked="0"/>
    </xf>
    <xf numFmtId="0" fontId="8" fillId="0" borderId="1" xfId="0" applyFont="1" applyBorder="1" applyAlignment="1" applyProtection="1">
      <alignment horizontal="center" vertical="center"/>
      <protection locked="0"/>
    </xf>
    <xf numFmtId="0" fontId="0" fillId="0" borderId="0" xfId="0" applyAlignment="1">
      <alignment horizontal="right" vertical="center"/>
    </xf>
    <xf numFmtId="3" fontId="0" fillId="0" borderId="16"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0" fillId="0" borderId="6"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65" fontId="0" fillId="0" borderId="16" xfId="0" applyNumberFormat="1" applyBorder="1" applyAlignment="1" applyProtection="1">
      <alignment horizontal="center" vertical="center"/>
      <protection locked="0"/>
    </xf>
    <xf numFmtId="165" fontId="0" fillId="0" borderId="17" xfId="0" applyNumberFormat="1" applyBorder="1" applyAlignment="1" applyProtection="1">
      <alignment horizontal="center" vertical="center"/>
      <protection locked="0"/>
    </xf>
    <xf numFmtId="1" fontId="0" fillId="0" borderId="13" xfId="0" applyNumberFormat="1" applyBorder="1" applyAlignment="1" applyProtection="1">
      <alignment horizontal="center" vertical="center"/>
      <protection locked="0"/>
    </xf>
    <xf numFmtId="1" fontId="0" fillId="0" borderId="14" xfId="0" applyNumberFormat="1" applyBorder="1" applyAlignment="1" applyProtection="1">
      <alignment horizontal="center" vertical="center"/>
      <protection locked="0"/>
    </xf>
    <xf numFmtId="165" fontId="0" fillId="0" borderId="4" xfId="0" applyNumberFormat="1" applyBorder="1" applyAlignment="1" applyProtection="1">
      <alignment horizontal="center" vertical="center"/>
      <protection locked="0"/>
    </xf>
    <xf numFmtId="165" fontId="0" fillId="0" borderId="0" xfId="0" applyNumberFormat="1" applyBorder="1" applyAlignment="1" applyProtection="1">
      <alignment horizontal="center" vertical="center"/>
      <protection locked="0"/>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34" xfId="0" applyBorder="1" applyAlignment="1">
      <alignment horizontal="center" wrapText="1"/>
    </xf>
    <xf numFmtId="0" fontId="0" fillId="0" borderId="33" xfId="0" applyBorder="1" applyAlignment="1">
      <alignment horizontal="center" wrapText="1"/>
    </xf>
    <xf numFmtId="0" fontId="0" fillId="0" borderId="6"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165" fontId="0" fillId="0" borderId="74" xfId="0" applyNumberFormat="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165" fontId="0" fillId="0" borderId="72" xfId="0" applyNumberFormat="1" applyBorder="1" applyAlignment="1" applyProtection="1">
      <alignment horizontal="center" vertical="center"/>
      <protection locked="0"/>
    </xf>
    <xf numFmtId="165" fontId="0" fillId="0" borderId="73" xfId="0" applyNumberFormat="1" applyBorder="1" applyAlignment="1" applyProtection="1">
      <alignment horizontal="center" vertical="center"/>
      <protection locked="0"/>
    </xf>
    <xf numFmtId="0" fontId="0" fillId="0" borderId="0" xfId="0" applyAlignment="1">
      <alignment vertical="center" wrapText="1"/>
    </xf>
    <xf numFmtId="0" fontId="10" fillId="0" borderId="8" xfId="0" applyFont="1" applyBorder="1" applyAlignment="1">
      <alignment horizontal="center" vertical="center" textRotation="90"/>
    </xf>
    <xf numFmtId="0" fontId="10" fillId="0" borderId="9" xfId="0" applyFont="1" applyBorder="1" applyAlignment="1">
      <alignment horizontal="center" vertical="center" textRotation="90"/>
    </xf>
    <xf numFmtId="0" fontId="10" fillId="0" borderId="10" xfId="0" applyFont="1" applyBorder="1" applyAlignment="1">
      <alignment horizontal="center" vertical="center" textRotation="90"/>
    </xf>
    <xf numFmtId="0" fontId="10" fillId="0" borderId="8"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0" fillId="0" borderId="10" xfId="0" applyFont="1" applyBorder="1" applyAlignment="1">
      <alignment horizontal="center" vertical="center" textRotation="90" wrapText="1"/>
    </xf>
    <xf numFmtId="0" fontId="0" fillId="0" borderId="0" xfId="0" applyAlignment="1">
      <alignment wrapText="1"/>
    </xf>
    <xf numFmtId="0" fontId="0" fillId="0" borderId="71" xfId="0" applyBorder="1" applyAlignment="1">
      <alignment horizontal="center" vertical="center"/>
    </xf>
    <xf numFmtId="0" fontId="0" fillId="0" borderId="0" xfId="0" applyFont="1" applyAlignment="1">
      <alignmen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7" xfId="0" applyFont="1" applyBorder="1" applyAlignment="1">
      <alignment horizontal="left" vertical="center" wrapText="1"/>
    </xf>
    <xf numFmtId="0" fontId="16" fillId="0" borderId="61" xfId="0" applyFont="1" applyBorder="1" applyAlignment="1">
      <alignment horizontal="center" wrapText="1"/>
    </xf>
    <xf numFmtId="0" fontId="16" fillId="0" borderId="62" xfId="0" applyFont="1" applyBorder="1" applyAlignment="1">
      <alignment horizontal="center" wrapText="1"/>
    </xf>
    <xf numFmtId="0" fontId="17" fillId="0" borderId="47"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51" xfId="0" applyFont="1" applyBorder="1" applyAlignment="1">
      <alignment horizontal="center" vertical="center" wrapText="1"/>
    </xf>
    <xf numFmtId="0" fontId="21" fillId="0" borderId="42"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4"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60" xfId="0" applyFont="1" applyBorder="1" applyAlignment="1">
      <alignment horizontal="center" vertical="center" wrapText="1"/>
    </xf>
    <xf numFmtId="0" fontId="16" fillId="0" borderId="46" xfId="0" applyFont="1" applyBorder="1" applyAlignment="1">
      <alignment horizontal="left" vertical="center" wrapText="1"/>
    </xf>
    <xf numFmtId="0" fontId="24" fillId="0" borderId="56"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5" xfId="0" applyFont="1" applyBorder="1" applyAlignment="1">
      <alignment horizontal="center" vertic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8" fillId="0" borderId="55" xfId="0" applyFont="1" applyBorder="1" applyAlignment="1">
      <alignment horizontal="center" vertical="center" wrapText="1"/>
    </xf>
    <xf numFmtId="0" fontId="25" fillId="0" borderId="0" xfId="0" applyFont="1" applyAlignment="1">
      <alignment vertical="center" wrapText="1"/>
    </xf>
    <xf numFmtId="0" fontId="27" fillId="0" borderId="13" xfId="0" applyFont="1" applyBorder="1" applyAlignment="1">
      <alignment horizontal="center" wrapText="1"/>
    </xf>
    <xf numFmtId="0" fontId="27" fillId="0" borderId="58" xfId="0" applyFont="1" applyBorder="1" applyAlignment="1">
      <alignment horizontal="center" wrapText="1"/>
    </xf>
    <xf numFmtId="0" fontId="16" fillId="3" borderId="3" xfId="0" applyFont="1" applyFill="1" applyBorder="1" applyAlignment="1">
      <alignment horizontal="left" vertical="center" wrapText="1"/>
    </xf>
    <xf numFmtId="0" fontId="16" fillId="3" borderId="5" xfId="0" applyFont="1" applyFill="1" applyBorder="1" applyAlignment="1">
      <alignment horizontal="left" vertical="center" wrapText="1"/>
    </xf>
    <xf numFmtId="0" fontId="16" fillId="3" borderId="7" xfId="0" applyFont="1" applyFill="1" applyBorder="1" applyAlignment="1">
      <alignment horizontal="left" vertical="center" wrapText="1"/>
    </xf>
    <xf numFmtId="0" fontId="18" fillId="0" borderId="53" xfId="0" applyFont="1" applyBorder="1" applyAlignment="1">
      <alignment horizontal="center" vertical="center" wrapText="1"/>
    </xf>
    <xf numFmtId="0" fontId="16" fillId="0" borderId="33" xfId="0" applyFont="1" applyBorder="1" applyAlignment="1">
      <alignment horizontal="center" wrapText="1"/>
    </xf>
    <xf numFmtId="0" fontId="19" fillId="0" borderId="39" xfId="0" applyFont="1" applyBorder="1" applyAlignment="1">
      <alignment horizontal="center" vertical="top" wrapText="1"/>
    </xf>
    <xf numFmtId="0" fontId="18" fillId="0" borderId="69" xfId="0" applyFont="1" applyBorder="1" applyAlignment="1">
      <alignment horizontal="center" vertical="center" wrapText="1"/>
    </xf>
    <xf numFmtId="0" fontId="18" fillId="0" borderId="70" xfId="0" applyFont="1" applyBorder="1" applyAlignment="1">
      <alignment horizontal="center" vertical="center" wrapText="1"/>
    </xf>
    <xf numFmtId="0" fontId="16" fillId="0" borderId="52" xfId="0" applyFont="1" applyBorder="1" applyAlignment="1">
      <alignment horizontal="left" vertical="center" wrapText="1"/>
    </xf>
    <xf numFmtId="0" fontId="21" fillId="0" borderId="63" xfId="0" applyFont="1" applyBorder="1" applyAlignment="1">
      <alignment horizontal="center" vertical="center" wrapText="1"/>
    </xf>
  </cellXfs>
  <cellStyles count="1">
    <cellStyle name="Normal" xfId="0" builtinId="0"/>
  </cellStyles>
  <dxfs count="44">
    <dxf>
      <font>
        <color rgb="FF006100"/>
      </font>
      <fill>
        <patternFill>
          <bgColor rgb="FFC6EFCE"/>
        </patternFill>
      </fill>
    </dxf>
    <dxf>
      <font>
        <color rgb="FF006100"/>
      </font>
      <fill>
        <patternFill>
          <bgColor rgb="FFC6EF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urses%20-%2012%20hrs/Resources/Relaxation%20of%20Stnds%20Checklist_Standards%20Compare_Form_17l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nds vs Design"/>
      <sheetName val="Lists"/>
      <sheetName val="RelaxationChecklist"/>
      <sheetName val="428NAC2-004"/>
    </sheetNames>
    <sheetDataSet>
      <sheetData sheetId="0"/>
      <sheetData sheetId="1">
        <row r="3">
          <cell r="B3" t="str">
            <v>Interstate</v>
          </cell>
        </row>
        <row r="4">
          <cell r="B4" t="str">
            <v>Other Freeways and Expressways</v>
          </cell>
        </row>
        <row r="5">
          <cell r="B5" t="str">
            <v>Other Principal Arterial</v>
          </cell>
        </row>
        <row r="6">
          <cell r="B6" t="str">
            <v>Minor Arterial</v>
          </cell>
        </row>
        <row r="7">
          <cell r="B7" t="str">
            <v>Major Collector</v>
          </cell>
        </row>
        <row r="8">
          <cell r="B8" t="str">
            <v>Minor Collector</v>
          </cell>
        </row>
        <row r="9">
          <cell r="B9" t="str">
            <v>Local</v>
          </cell>
        </row>
        <row r="12">
          <cell r="B12" t="str">
            <v>Interstate</v>
          </cell>
        </row>
        <row r="13">
          <cell r="B13" t="str">
            <v>Expressway</v>
          </cell>
        </row>
        <row r="14">
          <cell r="B14" t="str">
            <v>Major Arterial</v>
          </cell>
        </row>
        <row r="15">
          <cell r="B15" t="str">
            <v>Other Arterial</v>
          </cell>
        </row>
        <row r="16">
          <cell r="B16" t="str">
            <v>Collector</v>
          </cell>
        </row>
        <row r="17">
          <cell r="B17" t="str">
            <v>Local</v>
          </cell>
        </row>
        <row r="18">
          <cell r="B18" t="str">
            <v>Scenic-Recreation Major Arterial</v>
          </cell>
        </row>
        <row r="19">
          <cell r="B19" t="str">
            <v>Scenic-Recreation Other Arterial</v>
          </cell>
        </row>
        <row r="20">
          <cell r="B20" t="str">
            <v>Scenic-Recreation Collector</v>
          </cell>
        </row>
        <row r="21">
          <cell r="B21" t="str">
            <v>Scenic-Recreation Major Arterial</v>
          </cell>
        </row>
        <row r="22">
          <cell r="B22" t="str">
            <v>Scenic-Recreation Local</v>
          </cell>
        </row>
        <row r="23">
          <cell r="B23" t="str">
            <v>Scenic-Recreation Internal</v>
          </cell>
        </row>
        <row r="24">
          <cell r="B24" t="str">
            <v>Minimum Maintenance</v>
          </cell>
        </row>
        <row r="25">
          <cell r="B25" t="str">
            <v>Remote Residential</v>
          </cell>
        </row>
        <row r="28">
          <cell r="B28" t="str">
            <v>02.</v>
          </cell>
        </row>
        <row r="29">
          <cell r="B29" t="str">
            <v>03.</v>
          </cell>
        </row>
        <row r="30">
          <cell r="B30" t="str">
            <v>N/A</v>
          </cell>
        </row>
        <row r="33">
          <cell r="B33" t="str">
            <v>C</v>
          </cell>
        </row>
        <row r="34">
          <cell r="B34" t="str">
            <v>D</v>
          </cell>
        </row>
        <row r="35">
          <cell r="B35" t="str">
            <v>E</v>
          </cell>
        </row>
        <row r="36">
          <cell r="B36" t="str">
            <v>F</v>
          </cell>
        </row>
        <row r="37">
          <cell r="B37" t="str">
            <v>G</v>
          </cell>
        </row>
        <row r="38">
          <cell r="B38" t="str">
            <v>H</v>
          </cell>
        </row>
        <row r="39">
          <cell r="B39" t="str">
            <v>I</v>
          </cell>
        </row>
        <row r="40">
          <cell r="B40" t="str">
            <v>J</v>
          </cell>
        </row>
        <row r="41">
          <cell r="B41" t="str">
            <v>K</v>
          </cell>
        </row>
        <row r="42">
          <cell r="B42" t="str">
            <v>L</v>
          </cell>
        </row>
        <row r="43">
          <cell r="B43" t="str">
            <v>M</v>
          </cell>
        </row>
        <row r="44">
          <cell r="B44" t="str">
            <v>N</v>
          </cell>
        </row>
        <row r="45">
          <cell r="B45" t="str">
            <v>O</v>
          </cell>
        </row>
        <row r="46">
          <cell r="B46" t="str">
            <v>P</v>
          </cell>
        </row>
        <row r="47">
          <cell r="B47" t="str">
            <v>Q</v>
          </cell>
        </row>
        <row r="48">
          <cell r="B48" t="str">
            <v>R</v>
          </cell>
        </row>
        <row r="49">
          <cell r="B49" t="str">
            <v>S</v>
          </cell>
        </row>
        <row r="50">
          <cell r="B50" t="str">
            <v>T</v>
          </cell>
        </row>
        <row r="51">
          <cell r="B51" t="str">
            <v>V</v>
          </cell>
        </row>
        <row r="52">
          <cell r="B52" t="str">
            <v>W</v>
          </cell>
        </row>
        <row r="53">
          <cell r="B53" t="str">
            <v>X</v>
          </cell>
        </row>
        <row r="54">
          <cell r="B54" t="str">
            <v>N/A</v>
          </cell>
        </row>
        <row r="59">
          <cell r="B59" t="str">
            <v>New</v>
          </cell>
        </row>
        <row r="60">
          <cell r="B60" t="str">
            <v>Reconstructed</v>
          </cell>
        </row>
        <row r="61">
          <cell r="B61" t="str">
            <v>3R</v>
          </cell>
        </row>
        <row r="62">
          <cell r="B62" t="str">
            <v>Maintenance</v>
          </cell>
        </row>
        <row r="66">
          <cell r="B66" t="str">
            <v>Non-curbed</v>
          </cell>
        </row>
        <row r="67">
          <cell r="B67" t="str">
            <v>Curbed</v>
          </cell>
        </row>
        <row r="70">
          <cell r="B70" t="str">
            <v>1V:6H</v>
          </cell>
        </row>
        <row r="71">
          <cell r="B71" t="str">
            <v>1V:5H</v>
          </cell>
        </row>
        <row r="72">
          <cell r="B72" t="str">
            <v>1V:4H</v>
          </cell>
        </row>
        <row r="79">
          <cell r="B79" t="str">
            <v>Yes</v>
          </cell>
        </row>
        <row r="80">
          <cell r="B80" t="str">
            <v>No</v>
          </cell>
        </row>
        <row r="83">
          <cell r="B83" t="str">
            <v>Urban</v>
          </cell>
        </row>
        <row r="84">
          <cell r="B84" t="str">
            <v>Rural</v>
          </cell>
        </row>
        <row r="87">
          <cell r="B87" t="str">
            <v>Level</v>
          </cell>
        </row>
        <row r="88">
          <cell r="B88" t="str">
            <v>Rolling</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0"/>
  <sheetViews>
    <sheetView tabSelected="1" workbookViewId="0"/>
  </sheetViews>
  <sheetFormatPr defaultRowHeight="14.25" x14ac:dyDescent="0.45"/>
  <cols>
    <col min="1" max="1" width="10.265625" customWidth="1"/>
    <col min="2" max="2" width="5.59765625" customWidth="1"/>
    <col min="3" max="3" width="26.46484375" customWidth="1"/>
    <col min="4" max="5" width="6.59765625" customWidth="1"/>
    <col min="6" max="6" width="10" customWidth="1"/>
    <col min="7" max="7" width="7.59765625" customWidth="1"/>
    <col min="8" max="8" width="9.59765625" customWidth="1"/>
    <col min="9" max="9" width="7.59765625" customWidth="1"/>
    <col min="13" max="18" width="9.06640625" style="19"/>
  </cols>
  <sheetData>
    <row r="1" spans="1:9" s="19" customFormat="1" x14ac:dyDescent="0.45">
      <c r="A1" s="19" t="s">
        <v>103</v>
      </c>
    </row>
    <row r="2" spans="1:9" s="19" customFormat="1" ht="10.050000000000001" customHeight="1" x14ac:dyDescent="0.45"/>
    <row r="3" spans="1:9" ht="20" customHeight="1" x14ac:dyDescent="0.45">
      <c r="A3" s="1" t="s">
        <v>11</v>
      </c>
      <c r="C3" s="21"/>
      <c r="D3" s="45"/>
      <c r="E3" s="45"/>
      <c r="F3" s="45"/>
      <c r="G3" s="45"/>
      <c r="H3" s="45"/>
      <c r="I3" s="45"/>
    </row>
    <row r="4" spans="1:9" ht="20" customHeight="1" x14ac:dyDescent="0.45">
      <c r="B4" s="2" t="s">
        <v>72</v>
      </c>
      <c r="C4" s="40">
        <f ca="1">TODAY()</f>
        <v>42988</v>
      </c>
      <c r="D4" s="45"/>
      <c r="E4" s="45"/>
      <c r="F4" s="45"/>
      <c r="G4" s="45"/>
      <c r="H4" s="45"/>
      <c r="I4" s="45"/>
    </row>
    <row r="5" spans="1:9" ht="10.050000000000001" customHeight="1" x14ac:dyDescent="0.45">
      <c r="A5" s="3"/>
      <c r="D5" s="45"/>
      <c r="E5" s="45"/>
      <c r="F5" s="45"/>
      <c r="G5" s="45"/>
      <c r="H5" s="45"/>
      <c r="I5" s="45"/>
    </row>
    <row r="6" spans="1:9" ht="20" customHeight="1" x14ac:dyDescent="0.45">
      <c r="A6" s="1" t="s">
        <v>71</v>
      </c>
      <c r="C6" s="32"/>
      <c r="D6" s="45"/>
      <c r="E6" s="45"/>
      <c r="F6" s="45"/>
      <c r="G6" s="45"/>
      <c r="H6" s="45"/>
      <c r="I6" s="45"/>
    </row>
    <row r="7" spans="1:9" ht="10.050000000000001" customHeight="1" x14ac:dyDescent="0.45">
      <c r="D7" s="19"/>
      <c r="E7" s="19"/>
      <c r="F7" s="19"/>
      <c r="G7" s="19"/>
      <c r="H7" s="19"/>
      <c r="I7" s="19"/>
    </row>
    <row r="8" spans="1:9" ht="20" customHeight="1" x14ac:dyDescent="0.45">
      <c r="A8" s="4" t="s">
        <v>23</v>
      </c>
      <c r="D8" s="1"/>
      <c r="E8" s="31"/>
      <c r="F8" s="31" t="s">
        <v>175</v>
      </c>
      <c r="G8" s="47"/>
      <c r="H8" s="49"/>
    </row>
    <row r="9" spans="1:9" ht="20" customHeight="1" x14ac:dyDescent="0.45">
      <c r="B9" s="2" t="s">
        <v>24</v>
      </c>
      <c r="C9" s="32"/>
      <c r="D9" s="1"/>
      <c r="E9" s="31"/>
      <c r="F9" s="31" t="s">
        <v>176</v>
      </c>
      <c r="G9" s="46"/>
      <c r="H9" s="51"/>
    </row>
    <row r="10" spans="1:9" ht="20" customHeight="1" x14ac:dyDescent="0.45">
      <c r="B10" s="2" t="s">
        <v>25</v>
      </c>
      <c r="C10" s="32"/>
      <c r="D10" s="45"/>
      <c r="E10" s="45"/>
      <c r="F10" s="45"/>
      <c r="G10" s="45"/>
      <c r="H10" s="45"/>
      <c r="I10" s="45"/>
    </row>
    <row r="11" spans="1:9" s="19" customFormat="1" ht="10.050000000000001" customHeight="1" x14ac:dyDescent="0.45">
      <c r="B11" s="141"/>
    </row>
    <row r="12" spans="1:9" ht="14.35" customHeight="1" x14ac:dyDescent="0.45">
      <c r="A12" s="35" t="s">
        <v>94</v>
      </c>
      <c r="B12" s="16"/>
      <c r="C12" s="19"/>
      <c r="F12" s="20" t="s">
        <v>127</v>
      </c>
      <c r="G12" s="48"/>
      <c r="H12" s="49"/>
      <c r="I12" s="45"/>
    </row>
    <row r="13" spans="1:9" ht="20" customHeight="1" x14ac:dyDescent="0.45">
      <c r="A13" s="33" t="s">
        <v>69</v>
      </c>
      <c r="B13" s="34" t="s">
        <v>70</v>
      </c>
      <c r="C13" s="19"/>
      <c r="F13" s="20" t="s">
        <v>126</v>
      </c>
      <c r="G13" s="50"/>
      <c r="H13" s="51"/>
      <c r="I13" s="45"/>
    </row>
    <row r="14" spans="1:9" ht="20" customHeight="1" x14ac:dyDescent="0.45">
      <c r="A14" s="22"/>
      <c r="B14" s="23"/>
      <c r="C14" s="45"/>
      <c r="F14" s="20" t="s">
        <v>138</v>
      </c>
      <c r="G14" s="52"/>
      <c r="H14" s="51"/>
      <c r="I14" s="45"/>
    </row>
    <row r="15" spans="1:9" ht="20" customHeight="1" x14ac:dyDescent="0.45">
      <c r="C15" s="45"/>
      <c r="F15" s="20" t="s">
        <v>128</v>
      </c>
      <c r="G15" s="52"/>
      <c r="H15" s="51"/>
      <c r="I15" s="45"/>
    </row>
    <row r="16" spans="1:9" ht="20" customHeight="1" x14ac:dyDescent="0.45">
      <c r="A16" s="152" t="s">
        <v>87</v>
      </c>
      <c r="B16" s="152"/>
      <c r="C16" s="32"/>
      <c r="F16" s="15" t="s">
        <v>139</v>
      </c>
      <c r="G16" s="53"/>
      <c r="H16" s="51"/>
      <c r="I16" s="45"/>
    </row>
    <row r="17" spans="1:19" ht="20" customHeight="1" x14ac:dyDescent="0.45">
      <c r="A17" s="6"/>
      <c r="B17" s="2" t="s">
        <v>76</v>
      </c>
      <c r="C17" s="46"/>
      <c r="F17" s="31" t="s">
        <v>178</v>
      </c>
      <c r="G17" s="47"/>
      <c r="H17" s="49"/>
      <c r="I17" s="45"/>
    </row>
    <row r="18" spans="1:19" ht="20" customHeight="1" x14ac:dyDescent="0.45">
      <c r="A18" s="6"/>
      <c r="B18" s="2" t="s">
        <v>80</v>
      </c>
      <c r="C18" s="46"/>
      <c r="F18" s="15" t="s">
        <v>179</v>
      </c>
      <c r="G18" s="47"/>
      <c r="H18" s="47"/>
      <c r="I18" s="45"/>
    </row>
    <row r="19" spans="1:19" ht="6" customHeight="1" thickBot="1" x14ac:dyDescent="0.5"/>
    <row r="20" spans="1:19" x14ac:dyDescent="0.45">
      <c r="A20" s="147"/>
      <c r="B20" s="149"/>
      <c r="C20" s="71"/>
      <c r="D20" s="165" t="s">
        <v>95</v>
      </c>
      <c r="E20" s="166"/>
      <c r="F20" s="54" t="s">
        <v>14</v>
      </c>
      <c r="G20" s="55" t="s">
        <v>98</v>
      </c>
      <c r="H20" s="67" t="s">
        <v>15</v>
      </c>
      <c r="I20" s="68" t="s">
        <v>99</v>
      </c>
      <c r="J20" s="45"/>
      <c r="K20" s="45"/>
      <c r="L20" s="45"/>
      <c r="M20" s="45"/>
      <c r="N20" s="45"/>
      <c r="O20" s="45"/>
      <c r="P20" s="45"/>
      <c r="Q20" s="45"/>
    </row>
    <row r="21" spans="1:19" x14ac:dyDescent="0.45">
      <c r="A21" s="148"/>
      <c r="B21" s="150"/>
      <c r="C21" s="8" t="s">
        <v>86</v>
      </c>
      <c r="D21" s="167"/>
      <c r="E21" s="168"/>
      <c r="F21" s="56" t="s">
        <v>97</v>
      </c>
      <c r="G21" s="57" t="s">
        <v>16</v>
      </c>
      <c r="H21" s="56" t="s">
        <v>96</v>
      </c>
      <c r="I21" s="69" t="s">
        <v>16</v>
      </c>
      <c r="J21" s="45"/>
      <c r="K21" s="45"/>
      <c r="L21" s="45"/>
      <c r="M21" s="45"/>
      <c r="N21" s="45"/>
      <c r="O21" s="45"/>
      <c r="P21" s="45"/>
      <c r="Q21" s="45"/>
    </row>
    <row r="22" spans="1:19" ht="20" customHeight="1" x14ac:dyDescent="0.45">
      <c r="A22" s="143"/>
      <c r="B22" s="9">
        <v>1</v>
      </c>
      <c r="C22" s="10" t="s">
        <v>7</v>
      </c>
      <c r="D22" s="159"/>
      <c r="E22" s="160"/>
      <c r="F22" s="78"/>
      <c r="G22" s="79">
        <f>+F22-D22</f>
        <v>0</v>
      </c>
      <c r="H22" s="78"/>
      <c r="I22" s="79">
        <f>+H22-D22</f>
        <v>0</v>
      </c>
      <c r="J22" s="45"/>
      <c r="K22" s="45"/>
      <c r="L22" s="45"/>
      <c r="M22" s="45"/>
      <c r="N22" s="45"/>
      <c r="O22" s="45"/>
      <c r="P22" s="45"/>
      <c r="Q22" s="45"/>
      <c r="R22" s="45"/>
      <c r="S22" s="1"/>
    </row>
    <row r="23" spans="1:19" ht="20" customHeight="1" x14ac:dyDescent="0.45">
      <c r="A23" s="143"/>
      <c r="B23" s="36">
        <v>2</v>
      </c>
      <c r="C23" s="37" t="s">
        <v>0</v>
      </c>
      <c r="D23" s="157"/>
      <c r="E23" s="158"/>
      <c r="F23" s="58"/>
      <c r="G23" s="59">
        <f>+F23-D23</f>
        <v>0</v>
      </c>
      <c r="H23" s="58"/>
      <c r="I23" s="59">
        <f>+H23-D23</f>
        <v>0</v>
      </c>
      <c r="J23" s="45"/>
      <c r="K23" s="45"/>
      <c r="L23" s="45"/>
      <c r="M23" s="45"/>
      <c r="N23" s="45"/>
      <c r="O23" s="45"/>
      <c r="P23" s="45"/>
      <c r="Q23" s="45"/>
      <c r="R23" s="45"/>
      <c r="S23" s="1"/>
    </row>
    <row r="24" spans="1:19" ht="20" customHeight="1" x14ac:dyDescent="0.45">
      <c r="A24" s="146"/>
      <c r="B24" s="72">
        <v>3</v>
      </c>
      <c r="C24" s="73" t="s">
        <v>1</v>
      </c>
      <c r="D24" s="161">
        <f>IF(C17="Curbed","N/A",0)</f>
        <v>0</v>
      </c>
      <c r="E24" s="162"/>
      <c r="F24" s="76">
        <f>IF(C17="Curbed","N/A",0)</f>
        <v>0</v>
      </c>
      <c r="G24" s="77">
        <f>IF(C17="Curbed","N/A",F24-D24)</f>
        <v>0</v>
      </c>
      <c r="H24" s="76">
        <f>IF(C17="Curbed","N/A",0)</f>
        <v>0</v>
      </c>
      <c r="I24" s="77">
        <f>IF(C17="Curbed","N/A",H24-D24)</f>
        <v>0</v>
      </c>
      <c r="J24" s="45"/>
      <c r="K24" s="45"/>
      <c r="L24" s="45"/>
      <c r="M24" s="45"/>
      <c r="N24" s="45"/>
      <c r="O24" s="45"/>
      <c r="P24" s="45"/>
      <c r="Q24" s="45"/>
      <c r="R24" s="45"/>
      <c r="S24" s="1"/>
    </row>
    <row r="25" spans="1:19" ht="20" customHeight="1" x14ac:dyDescent="0.45">
      <c r="A25" s="163" t="s">
        <v>5</v>
      </c>
      <c r="B25" s="38">
        <v>4</v>
      </c>
      <c r="C25" s="39" t="s">
        <v>277</v>
      </c>
      <c r="D25" s="157">
        <f>IF($C$16="3R","Existing",0)</f>
        <v>0</v>
      </c>
      <c r="E25" s="158"/>
      <c r="F25" s="58"/>
      <c r="G25" s="59">
        <f>IF($C$16="3R","N/A",$D25-$F25)</f>
        <v>0</v>
      </c>
      <c r="H25" s="58"/>
      <c r="I25" s="59">
        <f>IF($C$16="3R","N/A",$D25-$H25)</f>
        <v>0</v>
      </c>
      <c r="J25" s="45"/>
      <c r="K25" s="45"/>
      <c r="L25" s="45"/>
      <c r="M25" s="45"/>
      <c r="N25" s="45"/>
      <c r="O25" s="45"/>
      <c r="P25" s="45"/>
      <c r="Q25" s="45"/>
      <c r="R25" s="45"/>
      <c r="S25" s="1"/>
    </row>
    <row r="26" spans="1:19" ht="20" customHeight="1" x14ac:dyDescent="0.45">
      <c r="A26" s="164"/>
      <c r="B26" s="44">
        <v>5</v>
      </c>
      <c r="C26" s="7" t="s">
        <v>17</v>
      </c>
      <c r="D26" s="155">
        <f t="shared" ref="D26:E32" si="0">IF($C$16="3R","Existing",0)</f>
        <v>0</v>
      </c>
      <c r="E26" s="156"/>
      <c r="F26" s="61" t="s">
        <v>187</v>
      </c>
      <c r="G26" s="62" t="str">
        <f>IF(F26="Straight","OK",IF((F26&gt;30000),"OK",F26-D26))</f>
        <v>OK</v>
      </c>
      <c r="H26" s="61" t="s">
        <v>187</v>
      </c>
      <c r="I26" s="62" t="str">
        <f>IF(H26="Straight","OK",IF((H26&gt;30000),"OK",H26-D26))</f>
        <v>OK</v>
      </c>
      <c r="J26" s="45"/>
      <c r="K26" s="45"/>
      <c r="L26" s="45"/>
      <c r="M26" s="45"/>
      <c r="N26" s="45" t="s">
        <v>184</v>
      </c>
      <c r="O26" s="45"/>
      <c r="P26" s="45" t="s">
        <v>186</v>
      </c>
      <c r="Q26" s="45" t="s">
        <v>185</v>
      </c>
      <c r="R26" s="45"/>
      <c r="S26" s="1"/>
    </row>
    <row r="27" spans="1:19" ht="20" customHeight="1" x14ac:dyDescent="0.45">
      <c r="A27" s="163" t="s">
        <v>6</v>
      </c>
      <c r="B27" s="169">
        <v>6</v>
      </c>
      <c r="C27" s="39" t="s">
        <v>3</v>
      </c>
      <c r="D27" s="153">
        <f t="shared" si="0"/>
        <v>0</v>
      </c>
      <c r="E27" s="154"/>
      <c r="F27" s="63"/>
      <c r="G27" s="80">
        <f t="shared" ref="G27:G30" si="1">IF($C$16="3R","N/A",$F27-$D27)</f>
        <v>0</v>
      </c>
      <c r="H27" s="63"/>
      <c r="I27" s="80">
        <f t="shared" ref="I27:I30" si="2">IF($C$16="3R","N/A",$H27-$D27)</f>
        <v>0</v>
      </c>
      <c r="J27" s="45"/>
      <c r="K27" s="45"/>
      <c r="L27" s="45"/>
      <c r="M27" s="45"/>
      <c r="N27" s="45"/>
      <c r="O27" s="45"/>
      <c r="P27" s="45"/>
      <c r="Q27" s="45"/>
      <c r="R27" s="45"/>
      <c r="S27" s="1"/>
    </row>
    <row r="28" spans="1:19" ht="20" customHeight="1" x14ac:dyDescent="0.45">
      <c r="A28" s="164"/>
      <c r="B28" s="170"/>
      <c r="C28" s="7" t="s">
        <v>4</v>
      </c>
      <c r="D28" s="155">
        <f t="shared" si="0"/>
        <v>0</v>
      </c>
      <c r="E28" s="156"/>
      <c r="F28" s="61"/>
      <c r="G28" s="81">
        <f t="shared" si="1"/>
        <v>0</v>
      </c>
      <c r="H28" s="61"/>
      <c r="I28" s="81">
        <f t="shared" si="2"/>
        <v>0</v>
      </c>
      <c r="J28" s="45"/>
      <c r="K28" s="45"/>
      <c r="L28" s="45"/>
      <c r="M28" s="45"/>
      <c r="N28" s="45"/>
      <c r="O28" s="45"/>
      <c r="P28" s="45"/>
      <c r="Q28" s="45"/>
      <c r="R28" s="45"/>
      <c r="S28" s="1"/>
    </row>
    <row r="29" spans="1:19" ht="20" customHeight="1" x14ac:dyDescent="0.45">
      <c r="A29" s="145"/>
      <c r="B29" s="36">
        <v>7</v>
      </c>
      <c r="C29" s="37" t="s">
        <v>278</v>
      </c>
      <c r="D29" s="157">
        <f t="shared" si="0"/>
        <v>0</v>
      </c>
      <c r="E29" s="158"/>
      <c r="F29" s="58"/>
      <c r="G29" s="59">
        <f>IF($C$16="3R","N/A",$D29-$F29)</f>
        <v>0</v>
      </c>
      <c r="H29" s="58"/>
      <c r="I29" s="59">
        <f>IF($C$16="3R","N/A",$D29-$H29)</f>
        <v>0</v>
      </c>
      <c r="J29" s="45"/>
      <c r="K29" s="45"/>
      <c r="L29" s="45"/>
      <c r="M29" s="45"/>
      <c r="N29" s="45"/>
      <c r="O29" s="45"/>
      <c r="P29" s="45"/>
      <c r="Q29" s="45"/>
      <c r="R29" s="45"/>
      <c r="S29" s="1"/>
    </row>
    <row r="30" spans="1:19" ht="20" customHeight="1" x14ac:dyDescent="0.45">
      <c r="A30" s="146"/>
      <c r="B30" s="72">
        <v>8</v>
      </c>
      <c r="C30" s="73" t="s">
        <v>2</v>
      </c>
      <c r="D30" s="155">
        <f t="shared" si="0"/>
        <v>0</v>
      </c>
      <c r="E30" s="156"/>
      <c r="F30" s="60"/>
      <c r="G30" s="81">
        <f t="shared" si="1"/>
        <v>0</v>
      </c>
      <c r="H30" s="60"/>
      <c r="I30" s="81">
        <f t="shared" si="2"/>
        <v>0</v>
      </c>
      <c r="J30" s="45"/>
      <c r="K30" s="45"/>
      <c r="L30" s="45"/>
      <c r="M30" s="45"/>
      <c r="N30" s="45"/>
      <c r="O30" s="45"/>
      <c r="P30" s="45"/>
      <c r="Q30" s="45"/>
      <c r="R30" s="45"/>
      <c r="S30" s="1"/>
    </row>
    <row r="31" spans="1:19" ht="20" customHeight="1" x14ac:dyDescent="0.45">
      <c r="A31" s="163" t="s">
        <v>12</v>
      </c>
      <c r="B31" s="169">
        <v>9</v>
      </c>
      <c r="C31" s="39" t="s">
        <v>279</v>
      </c>
      <c r="D31" s="136">
        <f t="shared" si="0"/>
        <v>0</v>
      </c>
      <c r="E31" s="134">
        <f t="shared" si="0"/>
        <v>0</v>
      </c>
      <c r="F31" s="58">
        <f>IF($C$16="3R","Existing",0)</f>
        <v>0</v>
      </c>
      <c r="G31" s="59" t="str">
        <f>IF(OR(F31&lt;D31,E31&lt;F31),"(OUT)", "OK")</f>
        <v>OK</v>
      </c>
      <c r="H31" s="58">
        <f t="shared" ref="H31:H32" si="3">IF($C$16="3R","Existing",0)</f>
        <v>0</v>
      </c>
      <c r="I31" s="59" t="str">
        <f>IF(OR(H31&lt;D31,E31&lt;H31),"(OUT)", "OK")</f>
        <v>OK</v>
      </c>
      <c r="J31" s="45"/>
      <c r="K31" s="45"/>
      <c r="L31" s="45"/>
      <c r="M31" s="45"/>
      <c r="N31" s="45"/>
      <c r="O31" s="45"/>
      <c r="P31" s="45"/>
      <c r="Q31" s="45"/>
      <c r="R31" s="45"/>
      <c r="S31" s="1"/>
    </row>
    <row r="32" spans="1:19" ht="20" customHeight="1" x14ac:dyDescent="0.45">
      <c r="A32" s="164"/>
      <c r="B32" s="170"/>
      <c r="C32" s="7" t="s">
        <v>280</v>
      </c>
      <c r="D32" s="137">
        <f t="shared" si="0"/>
        <v>0</v>
      </c>
      <c r="E32" s="135">
        <f t="shared" si="0"/>
        <v>0</v>
      </c>
      <c r="F32" s="64">
        <f>IF($C$16="3R","Existing",0)</f>
        <v>0</v>
      </c>
      <c r="G32" s="77" t="str">
        <f>IF(OR(F32&lt;D32,E32&lt;F32),"(OUT)", "OK")</f>
        <v>OK</v>
      </c>
      <c r="H32" s="64">
        <f t="shared" si="3"/>
        <v>0</v>
      </c>
      <c r="I32" s="77" t="str">
        <f>IF(OR(H32&lt;D32,E32&lt;H32),"(OUT)", "OK")</f>
        <v>OK</v>
      </c>
      <c r="J32" s="45"/>
      <c r="K32" s="45"/>
      <c r="L32" s="45"/>
      <c r="M32" s="45"/>
      <c r="N32" s="45"/>
      <c r="O32" s="45"/>
      <c r="P32" s="45"/>
      <c r="Q32" s="45"/>
      <c r="R32" s="45"/>
      <c r="S32" s="1"/>
    </row>
    <row r="33" spans="1:19" ht="32.65" customHeight="1" x14ac:dyDescent="0.45">
      <c r="A33" s="142"/>
      <c r="B33" s="36">
        <v>10</v>
      </c>
      <c r="C33" s="37" t="s">
        <v>85</v>
      </c>
      <c r="D33" s="157">
        <f t="shared" ref="D33:D34" si="4">IF($C$16="3R","Existing",0)</f>
        <v>0</v>
      </c>
      <c r="E33" s="171"/>
      <c r="F33" s="58"/>
      <c r="G33" s="59">
        <f>IF($C$16="3R","N/A",$F33-$D33)</f>
        <v>0</v>
      </c>
      <c r="H33" s="58"/>
      <c r="I33" s="59">
        <f>IF($C$16="3R","N/A",$H33-$D33)</f>
        <v>0</v>
      </c>
      <c r="J33" s="45"/>
      <c r="K33" s="45"/>
      <c r="L33" s="45"/>
      <c r="M33" s="45"/>
      <c r="N33" s="45"/>
      <c r="O33" s="45"/>
      <c r="P33" s="45"/>
      <c r="Q33" s="45"/>
      <c r="R33" s="45"/>
      <c r="S33" s="1"/>
    </row>
    <row r="34" spans="1:19" ht="20" customHeight="1" x14ac:dyDescent="0.45">
      <c r="A34" s="143"/>
      <c r="B34" s="11">
        <v>11</v>
      </c>
      <c r="C34" s="12" t="s">
        <v>8</v>
      </c>
      <c r="D34" s="174">
        <f t="shared" si="4"/>
        <v>0</v>
      </c>
      <c r="E34" s="175"/>
      <c r="F34" s="64" t="s">
        <v>188</v>
      </c>
      <c r="G34" s="77" t="str">
        <f>IF(F34="None","N/A",F34-D34)</f>
        <v>N/A</v>
      </c>
      <c r="H34" s="64" t="s">
        <v>188</v>
      </c>
      <c r="I34" s="77" t="str">
        <f>IF(H34="None","N/A",H34-D34)</f>
        <v>N/A</v>
      </c>
      <c r="J34" s="45"/>
      <c r="K34" s="45"/>
      <c r="L34" s="45"/>
      <c r="M34" s="45"/>
      <c r="N34" s="45"/>
      <c r="O34" s="45"/>
      <c r="P34" s="45"/>
      <c r="Q34" s="45"/>
      <c r="R34" s="45"/>
      <c r="S34" s="1"/>
    </row>
    <row r="35" spans="1:19" ht="20" customHeight="1" x14ac:dyDescent="0.45">
      <c r="A35" s="143"/>
      <c r="B35" s="36">
        <v>12</v>
      </c>
      <c r="C35" s="37" t="s">
        <v>9</v>
      </c>
      <c r="D35" s="157"/>
      <c r="E35" s="158"/>
      <c r="F35" s="58" t="s">
        <v>188</v>
      </c>
      <c r="G35" s="59" t="str">
        <f>IF(F35="None","N/A",F35-D35)</f>
        <v>N/A</v>
      </c>
      <c r="H35" s="58" t="s">
        <v>188</v>
      </c>
      <c r="I35" s="59" t="str">
        <f>IF(H35="None","N/A",H35-D35)</f>
        <v>N/A</v>
      </c>
      <c r="J35" s="45"/>
      <c r="K35" s="45"/>
      <c r="L35" s="45"/>
      <c r="M35" s="45"/>
      <c r="N35" s="45"/>
      <c r="O35" s="45"/>
      <c r="P35" s="45"/>
      <c r="Q35" s="45"/>
      <c r="R35" s="45"/>
      <c r="S35" s="1"/>
    </row>
    <row r="36" spans="1:19" ht="33.75" customHeight="1" thickBot="1" x14ac:dyDescent="0.5">
      <c r="A36" s="144"/>
      <c r="B36" s="74">
        <v>13</v>
      </c>
      <c r="C36" s="75" t="s">
        <v>10</v>
      </c>
      <c r="D36" s="172" t="str">
        <f>IF(C16="3R","HS15",(IF(C16="Maintenance","N/A",(IF(C16="","","HL93")))))</f>
        <v/>
      </c>
      <c r="E36" s="173"/>
      <c r="F36" s="65"/>
      <c r="G36" s="66" t="str">
        <f>IF(F36=D36,"OK","CHECK")</f>
        <v>OK</v>
      </c>
      <c r="H36" s="70" t="str">
        <f>IF(C16="3R","HS15",(IF(C16="Maintenance","N/A",(IF(C16="","","HL93")))))</f>
        <v/>
      </c>
      <c r="I36" s="66" t="str">
        <f>IF(H36=D36,"OK","CHECK")</f>
        <v>OK</v>
      </c>
      <c r="J36" s="45"/>
      <c r="K36" s="45"/>
      <c r="L36" s="45"/>
      <c r="M36" s="45"/>
      <c r="N36" s="45"/>
      <c r="O36" s="45"/>
      <c r="P36" s="45"/>
      <c r="Q36" s="45"/>
      <c r="R36" s="45"/>
      <c r="S36" s="1"/>
    </row>
    <row r="37" spans="1:19" s="19" customFormat="1" x14ac:dyDescent="0.45"/>
    <row r="38" spans="1:19" s="19" customFormat="1" x14ac:dyDescent="0.45"/>
    <row r="39" spans="1:19" s="19" customFormat="1" x14ac:dyDescent="0.45"/>
    <row r="40" spans="1:19" s="19" customFormat="1" x14ac:dyDescent="0.45"/>
    <row r="41" spans="1:19" s="19" customFormat="1" x14ac:dyDescent="0.45"/>
    <row r="42" spans="1:19" s="19" customFormat="1" x14ac:dyDescent="0.45"/>
    <row r="43" spans="1:19" s="19" customFormat="1" x14ac:dyDescent="0.45"/>
    <row r="44" spans="1:19" s="19" customFormat="1" x14ac:dyDescent="0.45"/>
    <row r="45" spans="1:19" s="19" customFormat="1" x14ac:dyDescent="0.45"/>
    <row r="46" spans="1:19" s="19" customFormat="1" x14ac:dyDescent="0.45"/>
    <row r="47" spans="1:19" s="19" customFormat="1" x14ac:dyDescent="0.45"/>
    <row r="48" spans="1:19" s="19" customFormat="1" x14ac:dyDescent="0.45"/>
    <row r="49" s="19" customFormat="1" x14ac:dyDescent="0.45"/>
    <row r="50" s="19" customFormat="1" x14ac:dyDescent="0.45"/>
    <row r="51" s="19" customFormat="1" x14ac:dyDescent="0.45"/>
    <row r="52" s="19" customFormat="1" x14ac:dyDescent="0.45"/>
    <row r="53" s="19" customFormat="1" x14ac:dyDescent="0.45"/>
    <row r="54" s="19" customFormat="1" x14ac:dyDescent="0.45"/>
    <row r="55" s="19" customFormat="1" x14ac:dyDescent="0.45"/>
    <row r="56" s="19" customFormat="1" x14ac:dyDescent="0.45"/>
    <row r="57" s="19" customFormat="1" x14ac:dyDescent="0.45"/>
    <row r="58" s="19" customFormat="1" x14ac:dyDescent="0.45"/>
    <row r="59" s="19" customFormat="1" x14ac:dyDescent="0.45"/>
    <row r="60" s="19" customFormat="1" x14ac:dyDescent="0.45"/>
    <row r="61" s="19" customFormat="1" x14ac:dyDescent="0.45"/>
    <row r="62" s="19" customFormat="1" x14ac:dyDescent="0.45"/>
    <row r="63" s="19" customFormat="1" x14ac:dyDescent="0.45"/>
    <row r="64" s="19" customFormat="1" x14ac:dyDescent="0.45"/>
    <row r="65" s="19" customFormat="1" x14ac:dyDescent="0.45"/>
    <row r="66" s="19" customFormat="1" x14ac:dyDescent="0.45"/>
    <row r="67" s="19" customFormat="1" x14ac:dyDescent="0.45"/>
    <row r="68" s="19" customFormat="1" x14ac:dyDescent="0.45"/>
    <row r="69" s="19" customFormat="1" x14ac:dyDescent="0.45"/>
    <row r="70" s="19" customFormat="1" x14ac:dyDescent="0.45"/>
    <row r="71" s="19" customFormat="1" x14ac:dyDescent="0.45"/>
    <row r="72" s="19" customFormat="1" x14ac:dyDescent="0.45"/>
    <row r="73" s="19" customFormat="1" x14ac:dyDescent="0.45"/>
    <row r="74" s="19" customFormat="1" x14ac:dyDescent="0.45"/>
    <row r="75" s="19" customFormat="1" x14ac:dyDescent="0.45"/>
    <row r="76" s="19" customFormat="1" x14ac:dyDescent="0.45"/>
    <row r="77" s="19" customFormat="1" x14ac:dyDescent="0.45"/>
    <row r="78" s="19" customFormat="1" x14ac:dyDescent="0.45"/>
    <row r="79" s="19" customFormat="1" x14ac:dyDescent="0.45"/>
    <row r="80" s="19" customFormat="1" x14ac:dyDescent="0.45"/>
  </sheetData>
  <sheetProtection algorithmName="SHA-512" hashValue="hEWm54lLDl7KWUEQY/hnOdy/MclmqfKisDJrQrbrZiLYu3SIYN8t94qLr0BxosZkkfQbLhZuO5dyxYPK60FzeQ==" saltValue="WK+htH76b2i4EhL+gKwb/w==" spinCount="100000" sheet="1" objects="1" scenarios="1"/>
  <mergeCells count="20">
    <mergeCell ref="A31:A32"/>
    <mergeCell ref="B27:B28"/>
    <mergeCell ref="B31:B32"/>
    <mergeCell ref="D33:E33"/>
    <mergeCell ref="D36:E36"/>
    <mergeCell ref="D34:E34"/>
    <mergeCell ref="D35:E35"/>
    <mergeCell ref="A16:B16"/>
    <mergeCell ref="D27:E27"/>
    <mergeCell ref="D28:E28"/>
    <mergeCell ref="D29:E29"/>
    <mergeCell ref="D30:E30"/>
    <mergeCell ref="D22:E22"/>
    <mergeCell ref="D23:E23"/>
    <mergeCell ref="D24:E24"/>
    <mergeCell ref="D25:E25"/>
    <mergeCell ref="D26:E26"/>
    <mergeCell ref="A25:A26"/>
    <mergeCell ref="A27:A28"/>
    <mergeCell ref="D20:E21"/>
  </mergeCells>
  <conditionalFormatting sqref="I22:I24">
    <cfRule type="cellIs" dxfId="43" priority="46" operator="lessThan">
      <formula>0</formula>
    </cfRule>
  </conditionalFormatting>
  <conditionalFormatting sqref="I25:I26">
    <cfRule type="cellIs" dxfId="42" priority="45" operator="lessThan">
      <formula>0</formula>
    </cfRule>
  </conditionalFormatting>
  <conditionalFormatting sqref="I27:I28">
    <cfRule type="cellIs" dxfId="41" priority="44" operator="lessThan">
      <formula>0</formula>
    </cfRule>
  </conditionalFormatting>
  <conditionalFormatting sqref="I29">
    <cfRule type="cellIs" dxfId="40" priority="43" operator="lessThan">
      <formula>0</formula>
    </cfRule>
  </conditionalFormatting>
  <conditionalFormatting sqref="I30">
    <cfRule type="cellIs" dxfId="39" priority="42" operator="lessThan">
      <formula>0</formula>
    </cfRule>
  </conditionalFormatting>
  <conditionalFormatting sqref="I22:I30">
    <cfRule type="cellIs" dxfId="38" priority="40" operator="equal">
      <formula>0</formula>
    </cfRule>
    <cfRule type="cellIs" dxfId="37" priority="41" operator="greaterThan">
      <formula>0</formula>
    </cfRule>
  </conditionalFormatting>
  <conditionalFormatting sqref="I31">
    <cfRule type="containsText" dxfId="36" priority="36" operator="containsText" text="OK">
      <formula>NOT(ISERROR(SEARCH("OK",I31)))</formula>
    </cfRule>
    <cfRule type="containsText" dxfId="35" priority="37" operator="containsText" text="(OUT)">
      <formula>NOT(ISERROR(SEARCH("(OUT)",I31)))</formula>
    </cfRule>
  </conditionalFormatting>
  <conditionalFormatting sqref="I32">
    <cfRule type="containsText" dxfId="34" priority="34" operator="containsText" text="OK">
      <formula>NOT(ISERROR(SEARCH("OK",I32)))</formula>
    </cfRule>
    <cfRule type="containsText" dxfId="33" priority="35" operator="containsText" text="(OUT)">
      <formula>NOT(ISERROR(SEARCH("(OUT)",I32)))</formula>
    </cfRule>
  </conditionalFormatting>
  <conditionalFormatting sqref="I34">
    <cfRule type="cellIs" dxfId="32" priority="33" operator="lessThan">
      <formula>0</formula>
    </cfRule>
  </conditionalFormatting>
  <conditionalFormatting sqref="I34">
    <cfRule type="cellIs" dxfId="31" priority="31" operator="equal">
      <formula>0</formula>
    </cfRule>
    <cfRule type="cellIs" dxfId="30" priority="32" operator="greaterThan">
      <formula>0</formula>
    </cfRule>
  </conditionalFormatting>
  <conditionalFormatting sqref="I35">
    <cfRule type="cellIs" dxfId="29" priority="30" operator="lessThan">
      <formula>0</formula>
    </cfRule>
  </conditionalFormatting>
  <conditionalFormatting sqref="I35">
    <cfRule type="cellIs" dxfId="28" priority="28" operator="equal">
      <formula>0</formula>
    </cfRule>
    <cfRule type="cellIs" dxfId="27" priority="29" operator="greaterThan">
      <formula>0</formula>
    </cfRule>
  </conditionalFormatting>
  <conditionalFormatting sqref="I36">
    <cfRule type="containsText" dxfId="26" priority="23" operator="containsText" text="OK">
      <formula>NOT(ISERROR(SEARCH("OK",I36)))</formula>
    </cfRule>
    <cfRule type="containsText" dxfId="25" priority="27" operator="containsText" text="CHECK">
      <formula>NOT(ISERROR(SEARCH("CHECK",I36)))</formula>
    </cfRule>
  </conditionalFormatting>
  <conditionalFormatting sqref="I33">
    <cfRule type="cellIs" dxfId="24" priority="26" operator="lessThan">
      <formula>0</formula>
    </cfRule>
  </conditionalFormatting>
  <conditionalFormatting sqref="I33">
    <cfRule type="cellIs" dxfId="23" priority="24" operator="equal">
      <formula>0</formula>
    </cfRule>
    <cfRule type="cellIs" dxfId="22" priority="25" operator="greaterThan">
      <formula>0</formula>
    </cfRule>
  </conditionalFormatting>
  <conditionalFormatting sqref="G22:G24">
    <cfRule type="cellIs" dxfId="21" priority="22" operator="lessThan">
      <formula>0</formula>
    </cfRule>
  </conditionalFormatting>
  <conditionalFormatting sqref="G25:G26">
    <cfRule type="cellIs" dxfId="20" priority="21" operator="lessThan">
      <formula>0</formula>
    </cfRule>
  </conditionalFormatting>
  <conditionalFormatting sqref="G27:G28">
    <cfRule type="cellIs" dxfId="19" priority="20" operator="lessThan">
      <formula>0</formula>
    </cfRule>
  </conditionalFormatting>
  <conditionalFormatting sqref="G29">
    <cfRule type="cellIs" dxfId="18" priority="19" operator="lessThan">
      <formula>0</formula>
    </cfRule>
  </conditionalFormatting>
  <conditionalFormatting sqref="G30">
    <cfRule type="cellIs" dxfId="17" priority="18" operator="lessThan">
      <formula>0</formula>
    </cfRule>
  </conditionalFormatting>
  <conditionalFormatting sqref="G22:G30">
    <cfRule type="cellIs" dxfId="16" priority="16" operator="equal">
      <formula>0</formula>
    </cfRule>
    <cfRule type="cellIs" dxfId="15" priority="17" operator="greaterThan">
      <formula>0</formula>
    </cfRule>
  </conditionalFormatting>
  <conditionalFormatting sqref="G31">
    <cfRule type="containsText" dxfId="14" priority="14" operator="containsText" text="OK">
      <formula>NOT(ISERROR(SEARCH("OK",G31)))</formula>
    </cfRule>
    <cfRule type="containsText" dxfId="13" priority="15" operator="containsText" text="(OUT)">
      <formula>NOT(ISERROR(SEARCH("(OUT)",G31)))</formula>
    </cfRule>
  </conditionalFormatting>
  <conditionalFormatting sqref="G32">
    <cfRule type="containsText" dxfId="12" priority="12" operator="containsText" text="OK">
      <formula>NOT(ISERROR(SEARCH("OK",G32)))</formula>
    </cfRule>
    <cfRule type="containsText" dxfId="11" priority="13" operator="containsText" text="(OUT)">
      <formula>NOT(ISERROR(SEARCH("(OUT)",G32)))</formula>
    </cfRule>
  </conditionalFormatting>
  <conditionalFormatting sqref="G34">
    <cfRule type="cellIs" dxfId="10" priority="11" operator="lessThan">
      <formula>0</formula>
    </cfRule>
  </conditionalFormatting>
  <conditionalFormatting sqref="G34">
    <cfRule type="cellIs" dxfId="9" priority="9" operator="equal">
      <formula>0</formula>
    </cfRule>
    <cfRule type="cellIs" dxfId="8" priority="10" operator="greaterThan">
      <formula>0</formula>
    </cfRule>
  </conditionalFormatting>
  <conditionalFormatting sqref="G35">
    <cfRule type="cellIs" dxfId="7" priority="8" operator="lessThan">
      <formula>0</formula>
    </cfRule>
  </conditionalFormatting>
  <conditionalFormatting sqref="G35">
    <cfRule type="cellIs" dxfId="6" priority="6" operator="equal">
      <formula>0</formula>
    </cfRule>
    <cfRule type="cellIs" dxfId="5" priority="7" operator="greaterThan">
      <formula>0</formula>
    </cfRule>
  </conditionalFormatting>
  <conditionalFormatting sqref="G36">
    <cfRule type="containsText" dxfId="4" priority="1" operator="containsText" text="OK">
      <formula>NOT(ISERROR(SEARCH("OK",G36)))</formula>
    </cfRule>
    <cfRule type="containsText" dxfId="3" priority="5" operator="containsText" text="CHECK">
      <formula>NOT(ISERROR(SEARCH("CHECK",G36)))</formula>
    </cfRule>
  </conditionalFormatting>
  <conditionalFormatting sqref="G33">
    <cfRule type="cellIs" dxfId="2" priority="4" operator="lessThan">
      <formula>0</formula>
    </cfRule>
  </conditionalFormatting>
  <conditionalFormatting sqref="G33">
    <cfRule type="cellIs" dxfId="1" priority="2" operator="equal">
      <formula>0</formula>
    </cfRule>
    <cfRule type="cellIs" dxfId="0" priority="3" operator="greaterThan">
      <formula>0</formula>
    </cfRule>
  </conditionalFormatting>
  <dataValidations count="11">
    <dataValidation type="list" allowBlank="1" showInputMessage="1" showErrorMessage="1" errorTitle="Work Type " error="The Work Type must be one of the choices in the drop down box" promptTitle="Work Types" prompt="Select the type of work for the work or project" sqref="C16" xr:uid="{00000000-0002-0000-0000-000000000000}">
      <formula1>WorkType</formula1>
    </dataValidation>
    <dataValidation type="list" allowBlank="1" showInputMessage="1" showErrorMessage="1" errorTitle="National FC " error="The National Functional Classification must be one of the choices in the drop-down box" promptTitle="National FC" prompt="Select the National RC of the road or street within the project limits" sqref="C9" xr:uid="{00000000-0002-0000-0000-000001000000}">
      <formula1>NFC</formula1>
    </dataValidation>
    <dataValidation type="list" allowBlank="1" showInputMessage="1" showErrorMessage="1" errorTitle="State FC" error="State FC must be one of the choices from the drop-down list" promptTitle="State FC" prompt="Select the State FC for the road or street within project limits." sqref="C10" xr:uid="{00000000-0002-0000-0000-000002000000}">
      <formula1>SFC</formula1>
    </dataValidation>
    <dataValidation type="list" allowBlank="1" showInputMessage="1" showErrorMessage="1" errorTitle="MDS Table Subsection Number" error="Only a selection from the drop-down box is allowed" promptTitle="Subsection of 428 NAC 2-001" prompt="Select the subsection of 428 NAC 2-001 where the applicable standards table is located" sqref="A14" xr:uid="{00000000-0002-0000-0000-000003000000}">
      <formula1>Subsection</formula1>
    </dataValidation>
    <dataValidation type="list" allowBlank="1" showInputMessage="1" showErrorMessage="1" errorTitle="MDS Table Part Number" error="Only a selection from the drop-down box is allowed" prompt="Select the part of 428 NAC 2-001.[02 or .03] where applicable standards table is located" sqref="B14" xr:uid="{00000000-0002-0000-0000-000004000000}">
      <formula1>Part</formula1>
    </dataValidation>
    <dataValidation type="list" allowBlank="1" showInputMessage="1" showErrorMessage="1" errorTitle="Section Type" error="Only selections from the drop-down list are allowed." promptTitle="Type of Section" prompt="Select a value from the drop-down list" sqref="C17" xr:uid="{00000000-0002-0000-0000-000005000000}">
      <formula1>SectionType</formula1>
    </dataValidation>
    <dataValidation type="list" allowBlank="1" showInputMessage="1" showErrorMessage="1" errorTitle="HCZ Slope" error="You must select a value from the drop-down list" promptTitle="Horizontal Clear Zone Slope" prompt="Select the design slope of the horizontal clear zone" sqref="C18" xr:uid="{00000000-0002-0000-0000-000006000000}">
      <formula1>HCZSlope</formula1>
    </dataValidation>
    <dataValidation type="list" allowBlank="1" showInputMessage="1" showErrorMessage="1" errorTitle="Yes or No" error="Only selections from the drop-down list are allowed. " promptTitle="Yes or No" prompt="Select &quot;Yes&quot; if paved (or will be with W/P), else select &quot;No.&quot;" sqref="G17" xr:uid="{00000000-0002-0000-0000-000007000000}">
      <formula1>YesNo</formula1>
    </dataValidation>
    <dataValidation type="list" allowBlank="1" showInputMessage="1" showErrorMessage="1" errorTitle="Area" error="Only selections from the drop-down list are allowed.  " promptTitle="Area" prompt="Select Rural or Urban" sqref="G8" xr:uid="{00000000-0002-0000-0000-000008000000}">
      <formula1>Area</formula1>
    </dataValidation>
    <dataValidation type="list" allowBlank="1" showInputMessage="1" showErrorMessage="1" errorTitle="Terrain" error="Only selections from the drop-down box are allowed." promptTitle="Terrain" prompt="Select from the drop-down box" sqref="G9" xr:uid="{00000000-0002-0000-0000-000009000000}">
      <formula1>Terrain</formula1>
    </dataValidation>
    <dataValidation type="list" allowBlank="1" showInputMessage="1" showErrorMessage="1" errorTitle="Shoulder Surface Type" error="Only selections from the drop-down list are allowed. " promptTitle="Shoulder Surface" prompt="Select the planned type of shoulder surface" sqref="G18" xr:uid="{00000000-0002-0000-0000-00000A000000}">
      <formula1>ShoulderSurface</formula1>
    </dataValidation>
  </dataValidations>
  <pageMargins left="0.7" right="0.7" top="0.75" bottom="0.75" header="0.3" footer="0.3"/>
  <pageSetup orientation="portrait" horizontalDpi="4294967293" verticalDpi="4294967293" r:id="rId1"/>
  <headerFooter>
    <oddFooter>&amp;RJuly 16, 2017 Version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107"/>
  <sheetViews>
    <sheetView workbookViewId="0"/>
  </sheetViews>
  <sheetFormatPr defaultRowHeight="14.25" x14ac:dyDescent="0.45"/>
  <cols>
    <col min="2" max="2" width="29.46484375" customWidth="1"/>
  </cols>
  <sheetData>
    <row r="2" spans="2:2" x14ac:dyDescent="0.45">
      <c r="B2" t="s">
        <v>45</v>
      </c>
    </row>
    <row r="3" spans="2:2" x14ac:dyDescent="0.45">
      <c r="B3" t="s">
        <v>26</v>
      </c>
    </row>
    <row r="4" spans="2:2" x14ac:dyDescent="0.45">
      <c r="B4" t="s">
        <v>27</v>
      </c>
    </row>
    <row r="5" spans="2:2" x14ac:dyDescent="0.45">
      <c r="B5" t="s">
        <v>28</v>
      </c>
    </row>
    <row r="6" spans="2:2" x14ac:dyDescent="0.45">
      <c r="B6" t="s">
        <v>29</v>
      </c>
    </row>
    <row r="7" spans="2:2" x14ac:dyDescent="0.45">
      <c r="B7" t="s">
        <v>30</v>
      </c>
    </row>
    <row r="8" spans="2:2" x14ac:dyDescent="0.45">
      <c r="B8" t="s">
        <v>31</v>
      </c>
    </row>
    <row r="9" spans="2:2" x14ac:dyDescent="0.45">
      <c r="B9" t="s">
        <v>32</v>
      </c>
    </row>
    <row r="11" spans="2:2" x14ac:dyDescent="0.45">
      <c r="B11" t="s">
        <v>44</v>
      </c>
    </row>
    <row r="12" spans="2:2" x14ac:dyDescent="0.45">
      <c r="B12" t="s">
        <v>26</v>
      </c>
    </row>
    <row r="13" spans="2:2" x14ac:dyDescent="0.45">
      <c r="B13" t="s">
        <v>33</v>
      </c>
    </row>
    <row r="14" spans="2:2" x14ac:dyDescent="0.45">
      <c r="B14" t="s">
        <v>34</v>
      </c>
    </row>
    <row r="15" spans="2:2" x14ac:dyDescent="0.45">
      <c r="B15" t="s">
        <v>35</v>
      </c>
    </row>
    <row r="16" spans="2:2" x14ac:dyDescent="0.45">
      <c r="B16" t="s">
        <v>36</v>
      </c>
    </row>
    <row r="17" spans="2:2" x14ac:dyDescent="0.45">
      <c r="B17" t="s">
        <v>32</v>
      </c>
    </row>
    <row r="18" spans="2:2" x14ac:dyDescent="0.45">
      <c r="B18" t="s">
        <v>37</v>
      </c>
    </row>
    <row r="19" spans="2:2" x14ac:dyDescent="0.45">
      <c r="B19" t="s">
        <v>38</v>
      </c>
    </row>
    <row r="20" spans="2:2" x14ac:dyDescent="0.45">
      <c r="B20" t="s">
        <v>39</v>
      </c>
    </row>
    <row r="21" spans="2:2" x14ac:dyDescent="0.45">
      <c r="B21" t="s">
        <v>37</v>
      </c>
    </row>
    <row r="22" spans="2:2" x14ac:dyDescent="0.45">
      <c r="B22" t="s">
        <v>40</v>
      </c>
    </row>
    <row r="23" spans="2:2" x14ac:dyDescent="0.45">
      <c r="B23" t="s">
        <v>41</v>
      </c>
    </row>
    <row r="24" spans="2:2" x14ac:dyDescent="0.45">
      <c r="B24" t="s">
        <v>42</v>
      </c>
    </row>
    <row r="25" spans="2:2" x14ac:dyDescent="0.45">
      <c r="B25" t="s">
        <v>43</v>
      </c>
    </row>
    <row r="27" spans="2:2" x14ac:dyDescent="0.45">
      <c r="B27" t="s">
        <v>69</v>
      </c>
    </row>
    <row r="28" spans="2:2" x14ac:dyDescent="0.45">
      <c r="B28" s="5" t="s">
        <v>46</v>
      </c>
    </row>
    <row r="29" spans="2:2" x14ac:dyDescent="0.45">
      <c r="B29" s="5" t="s">
        <v>47</v>
      </c>
    </row>
    <row r="30" spans="2:2" x14ac:dyDescent="0.45">
      <c r="B30" s="5" t="s">
        <v>48</v>
      </c>
    </row>
    <row r="31" spans="2:2" x14ac:dyDescent="0.45">
      <c r="B31" s="5"/>
    </row>
    <row r="32" spans="2:2" x14ac:dyDescent="0.45">
      <c r="B32" t="s">
        <v>70</v>
      </c>
    </row>
    <row r="33" spans="2:2" x14ac:dyDescent="0.45">
      <c r="B33" t="s">
        <v>49</v>
      </c>
    </row>
    <row r="34" spans="2:2" x14ac:dyDescent="0.45">
      <c r="B34" t="s">
        <v>50</v>
      </c>
    </row>
    <row r="35" spans="2:2" x14ac:dyDescent="0.45">
      <c r="B35" t="s">
        <v>13</v>
      </c>
    </row>
    <row r="36" spans="2:2" x14ac:dyDescent="0.45">
      <c r="B36" t="s">
        <v>51</v>
      </c>
    </row>
    <row r="37" spans="2:2" x14ac:dyDescent="0.45">
      <c r="B37" t="s">
        <v>52</v>
      </c>
    </row>
    <row r="38" spans="2:2" x14ac:dyDescent="0.45">
      <c r="B38" t="s">
        <v>53</v>
      </c>
    </row>
    <row r="39" spans="2:2" x14ac:dyDescent="0.45">
      <c r="B39" t="s">
        <v>54</v>
      </c>
    </row>
    <row r="40" spans="2:2" x14ac:dyDescent="0.45">
      <c r="B40" t="s">
        <v>55</v>
      </c>
    </row>
    <row r="41" spans="2:2" x14ac:dyDescent="0.45">
      <c r="B41" t="s">
        <v>56</v>
      </c>
    </row>
    <row r="42" spans="2:2" x14ac:dyDescent="0.45">
      <c r="B42" t="s">
        <v>57</v>
      </c>
    </row>
    <row r="43" spans="2:2" x14ac:dyDescent="0.45">
      <c r="B43" t="s">
        <v>58</v>
      </c>
    </row>
    <row r="44" spans="2:2" x14ac:dyDescent="0.45">
      <c r="B44" t="s">
        <v>59</v>
      </c>
    </row>
    <row r="45" spans="2:2" x14ac:dyDescent="0.45">
      <c r="B45" t="s">
        <v>60</v>
      </c>
    </row>
    <row r="46" spans="2:2" x14ac:dyDescent="0.45">
      <c r="B46" t="s">
        <v>61</v>
      </c>
    </row>
    <row r="47" spans="2:2" x14ac:dyDescent="0.45">
      <c r="B47" t="s">
        <v>62</v>
      </c>
    </row>
    <row r="48" spans="2:2" x14ac:dyDescent="0.45">
      <c r="B48" t="s">
        <v>63</v>
      </c>
    </row>
    <row r="49" spans="2:2" x14ac:dyDescent="0.45">
      <c r="B49" t="s">
        <v>64</v>
      </c>
    </row>
    <row r="50" spans="2:2" x14ac:dyDescent="0.45">
      <c r="B50" t="s">
        <v>65</v>
      </c>
    </row>
    <row r="51" spans="2:2" x14ac:dyDescent="0.45">
      <c r="B51" t="s">
        <v>66</v>
      </c>
    </row>
    <row r="52" spans="2:2" x14ac:dyDescent="0.45">
      <c r="B52" t="s">
        <v>67</v>
      </c>
    </row>
    <row r="53" spans="2:2" x14ac:dyDescent="0.45">
      <c r="B53" t="s">
        <v>68</v>
      </c>
    </row>
    <row r="54" spans="2:2" x14ac:dyDescent="0.45">
      <c r="B54" s="5" t="s">
        <v>48</v>
      </c>
    </row>
    <row r="58" spans="2:2" x14ac:dyDescent="0.45">
      <c r="B58" t="s">
        <v>18</v>
      </c>
    </row>
    <row r="59" spans="2:2" x14ac:dyDescent="0.45">
      <c r="B59" t="s">
        <v>19</v>
      </c>
    </row>
    <row r="60" spans="2:2" x14ac:dyDescent="0.45">
      <c r="B60" t="s">
        <v>20</v>
      </c>
    </row>
    <row r="61" spans="2:2" x14ac:dyDescent="0.45">
      <c r="B61" t="s">
        <v>21</v>
      </c>
    </row>
    <row r="62" spans="2:2" x14ac:dyDescent="0.45">
      <c r="B62" t="s">
        <v>22</v>
      </c>
    </row>
    <row r="65" spans="2:2" x14ac:dyDescent="0.45">
      <c r="B65" t="s">
        <v>77</v>
      </c>
    </row>
    <row r="66" spans="2:2" x14ac:dyDescent="0.45">
      <c r="B66" t="s">
        <v>78</v>
      </c>
    </row>
    <row r="67" spans="2:2" x14ac:dyDescent="0.45">
      <c r="B67" t="s">
        <v>79</v>
      </c>
    </row>
    <row r="69" spans="2:2" x14ac:dyDescent="0.45">
      <c r="B69" t="s">
        <v>81</v>
      </c>
    </row>
    <row r="70" spans="2:2" x14ac:dyDescent="0.45">
      <c r="B70" t="s">
        <v>82</v>
      </c>
    </row>
    <row r="71" spans="2:2" x14ac:dyDescent="0.45">
      <c r="B71" t="s">
        <v>83</v>
      </c>
    </row>
    <row r="72" spans="2:2" x14ac:dyDescent="0.45">
      <c r="B72" t="s">
        <v>84</v>
      </c>
    </row>
    <row r="74" spans="2:2" x14ac:dyDescent="0.45">
      <c r="B74" t="s">
        <v>73</v>
      </c>
    </row>
    <row r="75" spans="2:2" x14ac:dyDescent="0.45">
      <c r="B75" t="s">
        <v>74</v>
      </c>
    </row>
    <row r="76" spans="2:2" x14ac:dyDescent="0.45">
      <c r="B76" t="s">
        <v>75</v>
      </c>
    </row>
    <row r="78" spans="2:2" x14ac:dyDescent="0.45">
      <c r="B78" t="s">
        <v>131</v>
      </c>
    </row>
    <row r="79" spans="2:2" x14ac:dyDescent="0.45">
      <c r="B79" t="s">
        <v>129</v>
      </c>
    </row>
    <row r="80" spans="2:2" x14ac:dyDescent="0.45">
      <c r="B80" t="s">
        <v>130</v>
      </c>
    </row>
    <row r="82" spans="2:2" x14ac:dyDescent="0.45">
      <c r="B82" t="s">
        <v>132</v>
      </c>
    </row>
    <row r="83" spans="2:2" x14ac:dyDescent="0.45">
      <c r="B83" t="s">
        <v>133</v>
      </c>
    </row>
    <row r="84" spans="2:2" x14ac:dyDescent="0.45">
      <c r="B84" t="s">
        <v>134</v>
      </c>
    </row>
    <row r="86" spans="2:2" x14ac:dyDescent="0.45">
      <c r="B86" t="s">
        <v>135</v>
      </c>
    </row>
    <row r="87" spans="2:2" x14ac:dyDescent="0.45">
      <c r="B87" t="s">
        <v>136</v>
      </c>
    </row>
    <row r="88" spans="2:2" x14ac:dyDescent="0.45">
      <c r="B88" t="s">
        <v>137</v>
      </c>
    </row>
    <row r="91" spans="2:2" x14ac:dyDescent="0.45">
      <c r="B91" t="s">
        <v>180</v>
      </c>
    </row>
    <row r="92" spans="2:2" x14ac:dyDescent="0.45">
      <c r="B92" t="s">
        <v>181</v>
      </c>
    </row>
    <row r="93" spans="2:2" x14ac:dyDescent="0.45">
      <c r="B93" t="s">
        <v>182</v>
      </c>
    </row>
    <row r="94" spans="2:2" x14ac:dyDescent="0.45">
      <c r="B94" t="s">
        <v>183</v>
      </c>
    </row>
    <row r="95" spans="2:2" x14ac:dyDescent="0.45">
      <c r="B95" t="s">
        <v>188</v>
      </c>
    </row>
    <row r="99" spans="2:2" x14ac:dyDescent="0.45">
      <c r="B99" t="s">
        <v>288</v>
      </c>
    </row>
    <row r="100" spans="2:2" x14ac:dyDescent="0.45">
      <c r="B100" t="s">
        <v>289</v>
      </c>
    </row>
    <row r="101" spans="2:2" x14ac:dyDescent="0.45">
      <c r="B101" t="s">
        <v>290</v>
      </c>
    </row>
    <row r="102" spans="2:2" x14ac:dyDescent="0.45">
      <c r="B102" t="s">
        <v>291</v>
      </c>
    </row>
    <row r="103" spans="2:2" x14ac:dyDescent="0.45">
      <c r="B103" t="s">
        <v>292</v>
      </c>
    </row>
    <row r="105" spans="2:2" x14ac:dyDescent="0.45">
      <c r="B105" t="s">
        <v>293</v>
      </c>
    </row>
    <row r="106" spans="2:2" x14ac:dyDescent="0.45">
      <c r="B106" t="s">
        <v>294</v>
      </c>
    </row>
    <row r="107" spans="2:2" x14ac:dyDescent="0.45">
      <c r="B107" t="s">
        <v>295</v>
      </c>
    </row>
  </sheetData>
  <sheetProtection algorithmName="SHA-512" hashValue="sYtbt455p62/PQe+DBC/XKh+Mx0vCDf4LZOenNuvrzEaEzgHEZZWQiS2gJID5bvqhVo10bersVtbDN776b+Hew==" saltValue="/MpoOVK6QJe2sSW3PFJWJQ==" spinCount="100000" sheet="1" objects="1" scenarios="1"/>
  <pageMargins left="0.7" right="0.7" top="0.75" bottom="0.75" header="0.3" footer="0.3"/>
  <pageSetup orientation="portrait" horizontalDpi="4294967293" verticalDpi="4294967293" r:id="rId1"/>
  <headerFooter>
    <oddHeader>&amp;CLists - MDS Values vs Design Values</oddHeader>
    <oddFooter>&amp;LPage &amp;P of &amp;N&amp;RJuly 13, 2017 Version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workbookViewId="0">
      <selection activeCell="D35" sqref="D35:O35"/>
    </sheetView>
  </sheetViews>
  <sheetFormatPr defaultRowHeight="14.25" x14ac:dyDescent="0.45"/>
  <cols>
    <col min="2" max="2" width="2.86328125" customWidth="1"/>
    <col min="3" max="3" width="3.86328125" customWidth="1"/>
    <col min="4" max="4" width="9.06640625" customWidth="1"/>
    <col min="5" max="5" width="9.796875" customWidth="1"/>
    <col min="14" max="14" width="6.6640625" customWidth="1"/>
  </cols>
  <sheetData>
    <row r="1" spans="1:15" x14ac:dyDescent="0.45">
      <c r="A1" t="s">
        <v>107</v>
      </c>
    </row>
    <row r="2" spans="1:15" ht="6" customHeight="1" x14ac:dyDescent="0.45"/>
    <row r="3" spans="1:15" x14ac:dyDescent="0.45">
      <c r="B3" s="151" t="s">
        <v>92</v>
      </c>
      <c r="C3" s="14"/>
    </row>
    <row r="4" spans="1:15" ht="14.25" customHeight="1" x14ac:dyDescent="0.45">
      <c r="A4" s="180" t="s">
        <v>110</v>
      </c>
      <c r="B4" s="41"/>
      <c r="C4" t="s">
        <v>100</v>
      </c>
    </row>
    <row r="5" spans="1:15" x14ac:dyDescent="0.45">
      <c r="A5" s="181"/>
      <c r="B5" s="42"/>
      <c r="C5" t="s">
        <v>93</v>
      </c>
    </row>
    <row r="6" spans="1:15" ht="6" customHeight="1" x14ac:dyDescent="0.45">
      <c r="A6" s="181"/>
      <c r="B6" s="18"/>
    </row>
    <row r="7" spans="1:15" x14ac:dyDescent="0.45">
      <c r="A7" s="181"/>
      <c r="B7" s="42"/>
      <c r="C7" t="s">
        <v>106</v>
      </c>
      <c r="G7" s="17" t="str">
        <f>IF(ISBLANK(B4),"","from each entity")</f>
        <v/>
      </c>
    </row>
    <row r="8" spans="1:15" x14ac:dyDescent="0.45">
      <c r="A8" s="181"/>
      <c r="B8" s="42"/>
      <c r="C8" t="s">
        <v>105</v>
      </c>
      <c r="N8" s="17" t="str">
        <f>IF(ISBLANK(B4),"","of each entity")</f>
        <v/>
      </c>
    </row>
    <row r="9" spans="1:15" x14ac:dyDescent="0.45">
      <c r="A9" s="181"/>
      <c r="B9" s="42"/>
      <c r="C9" t="s">
        <v>104</v>
      </c>
      <c r="H9" s="17" t="str">
        <f>IF(ISBLANK(B4),"","from each entity")</f>
        <v/>
      </c>
    </row>
    <row r="10" spans="1:15" ht="40.5" customHeight="1" x14ac:dyDescent="0.45">
      <c r="A10" s="181"/>
      <c r="B10" s="42"/>
      <c r="C10" s="176" t="s">
        <v>109</v>
      </c>
      <c r="D10" s="176"/>
      <c r="E10" s="176"/>
      <c r="F10" s="176"/>
      <c r="G10" s="176"/>
      <c r="H10" s="176"/>
      <c r="I10" s="176"/>
      <c r="J10" s="176"/>
      <c r="K10" s="176"/>
      <c r="L10" s="176"/>
      <c r="M10" s="176"/>
      <c r="N10" s="176"/>
      <c r="O10" s="176"/>
    </row>
    <row r="11" spans="1:15" ht="6" customHeight="1" x14ac:dyDescent="0.45">
      <c r="A11" s="181"/>
      <c r="B11" s="19"/>
    </row>
    <row r="12" spans="1:15" ht="27.4" customHeight="1" x14ac:dyDescent="0.45">
      <c r="A12" s="182"/>
      <c r="B12" s="42"/>
      <c r="C12" s="176" t="s">
        <v>125</v>
      </c>
      <c r="D12" s="176"/>
      <c r="E12" s="176"/>
      <c r="F12" s="176"/>
      <c r="G12" s="176"/>
      <c r="H12" s="176"/>
      <c r="I12" s="176"/>
      <c r="J12" s="176"/>
      <c r="K12" s="176"/>
      <c r="L12" s="176"/>
      <c r="M12" s="176"/>
      <c r="N12" s="176"/>
      <c r="O12" s="176"/>
    </row>
    <row r="13" spans="1:15" ht="6" customHeight="1" x14ac:dyDescent="0.45">
      <c r="B13" s="19"/>
    </row>
    <row r="14" spans="1:15" x14ac:dyDescent="0.45">
      <c r="B14" s="43"/>
      <c r="C14" s="176" t="s">
        <v>101</v>
      </c>
      <c r="D14" s="176"/>
      <c r="E14" s="176"/>
      <c r="F14" s="176"/>
      <c r="G14" s="176"/>
      <c r="H14" s="176"/>
      <c r="I14" s="176"/>
      <c r="J14" s="176"/>
      <c r="K14" s="176"/>
      <c r="L14" s="176"/>
      <c r="M14" s="176"/>
      <c r="N14" s="176"/>
      <c r="O14" s="176"/>
    </row>
    <row r="15" spans="1:15" x14ac:dyDescent="0.45">
      <c r="B15" s="43"/>
      <c r="C15" s="176" t="s">
        <v>102</v>
      </c>
      <c r="D15" s="176"/>
      <c r="E15" s="176"/>
      <c r="F15" s="176"/>
      <c r="G15" s="176"/>
      <c r="H15" s="176"/>
      <c r="I15" s="176"/>
      <c r="J15" s="176"/>
      <c r="K15" s="176"/>
      <c r="L15" s="176"/>
      <c r="M15" s="176"/>
      <c r="N15" s="176"/>
      <c r="O15" s="176"/>
    </row>
    <row r="16" spans="1:15" ht="28.15" customHeight="1" x14ac:dyDescent="0.45">
      <c r="B16" s="42"/>
      <c r="C16" s="176" t="s">
        <v>143</v>
      </c>
      <c r="D16" s="176"/>
      <c r="E16" s="176"/>
      <c r="F16" s="176"/>
      <c r="G16" s="176"/>
      <c r="H16" s="176"/>
      <c r="I16" s="176"/>
      <c r="J16" s="176"/>
      <c r="K16" s="176"/>
      <c r="L16" s="176"/>
      <c r="M16" s="176"/>
      <c r="N16" s="176"/>
      <c r="O16" s="176"/>
    </row>
    <row r="17" spans="1:15" ht="6" customHeight="1" x14ac:dyDescent="0.45">
      <c r="B17" s="19"/>
    </row>
    <row r="18" spans="1:15" ht="14.25" customHeight="1" x14ac:dyDescent="0.45">
      <c r="A18" s="177" t="s">
        <v>108</v>
      </c>
      <c r="B18" s="42"/>
      <c r="C18" s="1">
        <v>1</v>
      </c>
      <c r="D18" s="176" t="s">
        <v>111</v>
      </c>
      <c r="E18" s="176"/>
      <c r="F18" s="176"/>
      <c r="G18" s="176"/>
      <c r="H18" s="176"/>
      <c r="I18" s="176"/>
      <c r="J18" s="176"/>
      <c r="K18" s="176"/>
      <c r="L18" s="176"/>
      <c r="M18" s="176"/>
      <c r="N18" s="176"/>
      <c r="O18" s="176"/>
    </row>
    <row r="19" spans="1:15" ht="33.75" customHeight="1" x14ac:dyDescent="0.45">
      <c r="A19" s="178"/>
      <c r="B19" s="42"/>
      <c r="C19" s="1">
        <v>2</v>
      </c>
      <c r="D19" s="176" t="s">
        <v>112</v>
      </c>
      <c r="E19" s="176"/>
      <c r="F19" s="176"/>
      <c r="G19" s="176"/>
      <c r="H19" s="176"/>
      <c r="I19" s="176"/>
      <c r="J19" s="176"/>
      <c r="K19" s="176"/>
      <c r="L19" s="176"/>
      <c r="M19" s="176"/>
      <c r="N19" s="176"/>
      <c r="O19" s="176"/>
    </row>
    <row r="20" spans="1:15" ht="28.9" customHeight="1" x14ac:dyDescent="0.45">
      <c r="A20" s="178"/>
      <c r="B20" s="42"/>
      <c r="C20" s="1">
        <v>3</v>
      </c>
      <c r="D20" s="183" t="s">
        <v>142</v>
      </c>
      <c r="E20" s="183"/>
      <c r="F20" s="183"/>
      <c r="G20" s="183"/>
      <c r="H20" s="183"/>
      <c r="I20" s="183"/>
      <c r="J20" s="183"/>
      <c r="K20" s="183"/>
      <c r="L20" s="183"/>
      <c r="M20" s="183"/>
      <c r="N20" s="183"/>
      <c r="O20" s="183"/>
    </row>
    <row r="21" spans="1:15" x14ac:dyDescent="0.45">
      <c r="A21" s="178"/>
      <c r="B21" s="42"/>
      <c r="C21" s="1">
        <v>4</v>
      </c>
      <c r="D21" s="176" t="s">
        <v>296</v>
      </c>
      <c r="E21" s="176"/>
      <c r="F21" s="176"/>
      <c r="G21" s="176"/>
      <c r="H21" s="176"/>
      <c r="I21" s="176"/>
      <c r="J21" s="176"/>
      <c r="K21" s="176"/>
      <c r="L21" s="176"/>
      <c r="M21" s="176"/>
      <c r="N21" s="176"/>
      <c r="O21" s="176"/>
    </row>
    <row r="22" spans="1:15" x14ac:dyDescent="0.45">
      <c r="A22" s="178"/>
      <c r="B22" s="42"/>
      <c r="C22" s="1">
        <v>5</v>
      </c>
      <c r="D22" s="176" t="s">
        <v>113</v>
      </c>
      <c r="E22" s="176"/>
      <c r="F22" s="176"/>
      <c r="G22" s="176"/>
      <c r="H22" s="176"/>
      <c r="I22" s="176"/>
      <c r="J22" s="176"/>
      <c r="K22" s="176"/>
      <c r="L22" s="176"/>
      <c r="M22" s="176"/>
      <c r="N22" s="176"/>
      <c r="O22" s="176"/>
    </row>
    <row r="23" spans="1:15" x14ac:dyDescent="0.45">
      <c r="A23" s="178"/>
      <c r="B23" s="42"/>
      <c r="C23" s="1">
        <v>6</v>
      </c>
      <c r="D23" s="176" t="s">
        <v>116</v>
      </c>
      <c r="E23" s="176"/>
      <c r="F23" s="176"/>
      <c r="G23" s="176"/>
      <c r="H23" s="176"/>
      <c r="I23" s="176"/>
      <c r="J23" s="176"/>
      <c r="K23" s="176"/>
      <c r="L23" s="176"/>
      <c r="M23" s="176"/>
      <c r="N23" s="176"/>
      <c r="O23" s="176"/>
    </row>
    <row r="24" spans="1:15" ht="30.4" customHeight="1" x14ac:dyDescent="0.45">
      <c r="A24" s="178"/>
      <c r="B24" s="42"/>
      <c r="C24" s="1">
        <v>7</v>
      </c>
      <c r="D24" s="176" t="s">
        <v>114</v>
      </c>
      <c r="E24" s="176"/>
      <c r="F24" s="176"/>
      <c r="G24" s="176"/>
      <c r="H24" s="176"/>
      <c r="I24" s="176"/>
      <c r="J24" s="176"/>
      <c r="K24" s="176"/>
      <c r="L24" s="176"/>
      <c r="M24" s="176"/>
      <c r="N24" s="176"/>
      <c r="O24" s="176"/>
    </row>
    <row r="25" spans="1:15" x14ac:dyDescent="0.45">
      <c r="A25" s="178"/>
      <c r="B25" s="42"/>
      <c r="C25" s="1">
        <v>8</v>
      </c>
      <c r="D25" s="176" t="s">
        <v>115</v>
      </c>
      <c r="E25" s="176"/>
      <c r="F25" s="176"/>
      <c r="G25" s="176"/>
      <c r="H25" s="176"/>
      <c r="I25" s="176"/>
      <c r="J25" s="176"/>
      <c r="K25" s="176"/>
      <c r="L25" s="176"/>
      <c r="M25" s="176"/>
      <c r="N25" s="176"/>
      <c r="O25" s="176"/>
    </row>
    <row r="26" spans="1:15" ht="30.4" customHeight="1" x14ac:dyDescent="0.45">
      <c r="A26" s="178"/>
      <c r="B26" s="42"/>
      <c r="C26" s="1">
        <v>9</v>
      </c>
      <c r="D26" s="176" t="s">
        <v>117</v>
      </c>
      <c r="E26" s="176"/>
      <c r="F26" s="176"/>
      <c r="G26" s="176"/>
      <c r="H26" s="176"/>
      <c r="I26" s="176"/>
      <c r="J26" s="176"/>
      <c r="K26" s="176"/>
      <c r="L26" s="176"/>
      <c r="M26" s="176"/>
      <c r="N26" s="176"/>
      <c r="O26" s="176"/>
    </row>
    <row r="27" spans="1:15" ht="31.9" customHeight="1" x14ac:dyDescent="0.45">
      <c r="A27" s="178"/>
      <c r="B27" s="42"/>
      <c r="C27" s="1">
        <v>10</v>
      </c>
      <c r="D27" s="176" t="s">
        <v>141</v>
      </c>
      <c r="E27" s="176"/>
      <c r="F27" s="176"/>
      <c r="G27" s="176"/>
      <c r="H27" s="176"/>
      <c r="I27" s="176"/>
      <c r="J27" s="176"/>
      <c r="K27" s="176"/>
      <c r="L27" s="176"/>
      <c r="M27" s="176"/>
      <c r="N27" s="176"/>
      <c r="O27" s="176"/>
    </row>
    <row r="28" spans="1:15" ht="28.5" customHeight="1" x14ac:dyDescent="0.45">
      <c r="A28" s="178"/>
      <c r="B28" s="42"/>
      <c r="C28" s="1">
        <v>11</v>
      </c>
      <c r="D28" s="176" t="s">
        <v>118</v>
      </c>
      <c r="E28" s="176"/>
      <c r="F28" s="176"/>
      <c r="G28" s="176"/>
      <c r="H28" s="176"/>
      <c r="I28" s="176"/>
      <c r="J28" s="176"/>
      <c r="K28" s="176"/>
      <c r="L28" s="176"/>
      <c r="M28" s="176"/>
      <c r="N28" s="176"/>
      <c r="O28" s="176"/>
    </row>
    <row r="29" spans="1:15" ht="27.75" customHeight="1" x14ac:dyDescent="0.45">
      <c r="A29" s="178"/>
      <c r="B29" s="42"/>
      <c r="C29" s="1">
        <v>12</v>
      </c>
      <c r="D29" s="176" t="s">
        <v>119</v>
      </c>
      <c r="E29" s="176"/>
      <c r="F29" s="176"/>
      <c r="G29" s="176"/>
      <c r="H29" s="176"/>
      <c r="I29" s="176"/>
      <c r="J29" s="176"/>
      <c r="K29" s="176"/>
      <c r="L29" s="176"/>
      <c r="M29" s="176"/>
      <c r="N29" s="176"/>
      <c r="O29" s="176"/>
    </row>
    <row r="30" spans="1:15" x14ac:dyDescent="0.45">
      <c r="A30" s="178"/>
      <c r="B30" s="42"/>
      <c r="C30" s="1">
        <v>13</v>
      </c>
      <c r="D30" t="s">
        <v>120</v>
      </c>
    </row>
    <row r="31" spans="1:15" ht="27" customHeight="1" x14ac:dyDescent="0.45">
      <c r="A31" s="178"/>
      <c r="B31" s="42"/>
      <c r="C31" s="1">
        <v>14</v>
      </c>
      <c r="D31" s="176" t="s">
        <v>121</v>
      </c>
      <c r="E31" s="176"/>
      <c r="F31" s="176"/>
      <c r="G31" s="176"/>
      <c r="H31" s="176"/>
      <c r="I31" s="176"/>
      <c r="J31" s="176"/>
      <c r="K31" s="176"/>
      <c r="L31" s="176"/>
      <c r="M31" s="176"/>
      <c r="N31" s="176"/>
      <c r="O31" s="176"/>
    </row>
    <row r="32" spans="1:15" ht="27" customHeight="1" x14ac:dyDescent="0.45">
      <c r="A32" s="178"/>
      <c r="B32" s="42"/>
      <c r="C32" s="1">
        <v>15</v>
      </c>
      <c r="D32" s="176" t="s">
        <v>122</v>
      </c>
      <c r="E32" s="176"/>
      <c r="F32" s="176"/>
      <c r="G32" s="176"/>
      <c r="H32" s="176"/>
      <c r="I32" s="176"/>
      <c r="J32" s="176"/>
      <c r="K32" s="176"/>
      <c r="L32" s="176"/>
      <c r="M32" s="176"/>
      <c r="N32" s="176"/>
      <c r="O32" s="176"/>
    </row>
    <row r="33" spans="1:15" ht="27.75" customHeight="1" x14ac:dyDescent="0.45">
      <c r="A33" s="178"/>
      <c r="B33" s="42"/>
      <c r="C33" s="1">
        <v>16</v>
      </c>
      <c r="D33" s="176" t="s">
        <v>123</v>
      </c>
      <c r="E33" s="176"/>
      <c r="F33" s="176"/>
      <c r="G33" s="176"/>
      <c r="H33" s="176"/>
      <c r="I33" s="176"/>
      <c r="J33" s="176"/>
      <c r="K33" s="176"/>
      <c r="L33" s="176"/>
      <c r="M33" s="176"/>
      <c r="N33" s="176"/>
      <c r="O33" s="176"/>
    </row>
    <row r="34" spans="1:15" ht="30" customHeight="1" x14ac:dyDescent="0.45">
      <c r="A34" s="178"/>
      <c r="B34" s="42"/>
      <c r="C34" s="1">
        <v>17</v>
      </c>
      <c r="D34" s="176" t="s">
        <v>140</v>
      </c>
      <c r="E34" s="176"/>
      <c r="F34" s="176"/>
      <c r="G34" s="176"/>
      <c r="H34" s="176"/>
      <c r="I34" s="176"/>
      <c r="J34" s="176"/>
      <c r="K34" s="176"/>
      <c r="L34" s="176"/>
      <c r="M34" s="176"/>
      <c r="N34" s="176"/>
      <c r="O34" s="176"/>
    </row>
    <row r="35" spans="1:15" x14ac:dyDescent="0.45">
      <c r="A35" s="178"/>
      <c r="B35" s="42"/>
      <c r="C35" s="1">
        <v>18</v>
      </c>
      <c r="D35" s="176" t="s">
        <v>124</v>
      </c>
      <c r="E35" s="176"/>
      <c r="F35" s="176"/>
      <c r="G35" s="176"/>
      <c r="H35" s="176"/>
      <c r="I35" s="176"/>
      <c r="J35" s="176"/>
      <c r="K35" s="176"/>
      <c r="L35" s="176"/>
      <c r="M35" s="176"/>
      <c r="N35" s="176"/>
      <c r="O35" s="176"/>
    </row>
    <row r="36" spans="1:15" x14ac:dyDescent="0.45">
      <c r="A36" s="178"/>
      <c r="B36" s="42"/>
      <c r="C36" s="24" t="str">
        <f>IF(B14="","","SR1")</f>
        <v/>
      </c>
      <c r="D36" s="176" t="str">
        <f>IF(B14="","","Scenic-Recreation only: One (1) copy stating that the application of such standard would defeat the purpose of the Scenic-Recreation functional classification.")</f>
        <v/>
      </c>
      <c r="E36" s="176"/>
      <c r="F36" s="176"/>
      <c r="G36" s="176"/>
      <c r="H36" s="176"/>
      <c r="I36" s="176"/>
      <c r="J36" s="176"/>
      <c r="K36" s="176"/>
      <c r="L36" s="176"/>
      <c r="M36" s="176"/>
      <c r="N36" s="176"/>
      <c r="O36" s="176"/>
    </row>
    <row r="37" spans="1:15" ht="31.9" customHeight="1" x14ac:dyDescent="0.45">
      <c r="A37" s="178"/>
      <c r="B37" s="42"/>
      <c r="C37" s="24" t="str">
        <f>IF(B14="","","SR2")</f>
        <v/>
      </c>
      <c r="D37" s="176" t="str">
        <f>IF(B14="","","Scenic-Recreation only: One (1) copy of a certification of approval or disapproval of the request by the governing body having jurisdictional responsibility for that segment of highway, road or street.")</f>
        <v/>
      </c>
      <c r="E37" s="176"/>
      <c r="F37" s="176"/>
      <c r="G37" s="176"/>
      <c r="H37" s="176"/>
      <c r="I37" s="176"/>
      <c r="J37" s="176"/>
      <c r="K37" s="176"/>
      <c r="L37" s="176"/>
      <c r="M37" s="176"/>
      <c r="N37" s="176"/>
      <c r="O37" s="176"/>
    </row>
    <row r="38" spans="1:15" ht="30.85" customHeight="1" x14ac:dyDescent="0.45">
      <c r="A38" s="179"/>
      <c r="B38" s="42"/>
      <c r="C38" s="24" t="str">
        <f>IF(B15="","","LW1")</f>
        <v/>
      </c>
      <c r="D38" s="176" t="str">
        <f>IF(B15="","","Low Water Stream Crossing only: A statement that the road does not provide the only access to an occupied dwelling.  Low water stream crossings or fords will normally not be permitted in any road providing primary access to an occupied dwelling.")</f>
        <v/>
      </c>
      <c r="E38" s="176"/>
      <c r="F38" s="176"/>
      <c r="G38" s="176"/>
      <c r="H38" s="176"/>
      <c r="I38" s="176"/>
      <c r="J38" s="176"/>
      <c r="K38" s="176"/>
      <c r="L38" s="176"/>
      <c r="M38" s="176"/>
      <c r="N38" s="176"/>
      <c r="O38" s="176"/>
    </row>
  </sheetData>
  <sheetProtection algorithmName="SHA-512" hashValue="RXnhr8S5nzybbdxxIvwmCDOJEvEThC0rn+RrFqit5anDKhg0M8Psd2Uz7RWxu+pXYzm6iaMjy+rcSVI3zUe87Q==" saltValue="3jp7CJ+mv9FeOZ6UotXJHg==" spinCount="100000" sheet="1" objects="1" scenarios="1"/>
  <mergeCells count="27">
    <mergeCell ref="A18:A38"/>
    <mergeCell ref="A4:A12"/>
    <mergeCell ref="D18:O18"/>
    <mergeCell ref="D19:O19"/>
    <mergeCell ref="D20:O20"/>
    <mergeCell ref="D24:O24"/>
    <mergeCell ref="D26:O26"/>
    <mergeCell ref="D27:O27"/>
    <mergeCell ref="D28:O28"/>
    <mergeCell ref="D29:O29"/>
    <mergeCell ref="D31:O31"/>
    <mergeCell ref="D37:O37"/>
    <mergeCell ref="D38:O38"/>
    <mergeCell ref="C14:O14"/>
    <mergeCell ref="C12:O12"/>
    <mergeCell ref="C10:O10"/>
    <mergeCell ref="D36:O36"/>
    <mergeCell ref="D23:O23"/>
    <mergeCell ref="D22:O22"/>
    <mergeCell ref="D21:O21"/>
    <mergeCell ref="C16:O16"/>
    <mergeCell ref="C15:O15"/>
    <mergeCell ref="D32:O32"/>
    <mergeCell ref="D33:O33"/>
    <mergeCell ref="D34:O34"/>
    <mergeCell ref="D35:O35"/>
    <mergeCell ref="D25:O25"/>
  </mergeCells>
  <printOptions horizontalCentered="1"/>
  <pageMargins left="0.5" right="0.5" top="0.75" bottom="0.75" header="0.3" footer="0.3"/>
  <pageSetup orientation="landscape" horizontalDpi="4294967293" verticalDpi="4294967293" r:id="rId1"/>
  <headerFooter>
    <oddFooter>&amp;LPage &amp;P of &amp;N&amp;RJuly 13, 2017 Version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1"/>
  <sheetViews>
    <sheetView workbookViewId="0"/>
  </sheetViews>
  <sheetFormatPr defaultRowHeight="14.25" x14ac:dyDescent="0.45"/>
  <cols>
    <col min="1" max="1" width="107.6640625" customWidth="1"/>
  </cols>
  <sheetData>
    <row r="1" spans="1:1" ht="48.4" customHeight="1" x14ac:dyDescent="0.45">
      <c r="A1" s="27" t="s">
        <v>144</v>
      </c>
    </row>
    <row r="2" spans="1:1" ht="6" customHeight="1" x14ac:dyDescent="0.45">
      <c r="A2" s="28" t="s">
        <v>88</v>
      </c>
    </row>
    <row r="3" spans="1:1" ht="55.9" customHeight="1" x14ac:dyDescent="0.45">
      <c r="A3" s="29" t="s">
        <v>145</v>
      </c>
    </row>
    <row r="4" spans="1:1" ht="6" customHeight="1" x14ac:dyDescent="0.45">
      <c r="A4" s="30" t="s">
        <v>88</v>
      </c>
    </row>
    <row r="5" spans="1:1" ht="49.9" customHeight="1" x14ac:dyDescent="0.45">
      <c r="A5" s="29" t="s">
        <v>146</v>
      </c>
    </row>
    <row r="6" spans="1:1" ht="6" customHeight="1" x14ac:dyDescent="0.45">
      <c r="A6" s="30" t="s">
        <v>88</v>
      </c>
    </row>
    <row r="7" spans="1:1" ht="115.5" customHeight="1" x14ac:dyDescent="0.45">
      <c r="A7" s="30" t="s">
        <v>89</v>
      </c>
    </row>
    <row r="8" spans="1:1" ht="6" customHeight="1" x14ac:dyDescent="0.45">
      <c r="A8" s="30" t="s">
        <v>88</v>
      </c>
    </row>
    <row r="9" spans="1:1" ht="66.400000000000006" customHeight="1" x14ac:dyDescent="0.45">
      <c r="A9" s="30" t="s">
        <v>90</v>
      </c>
    </row>
    <row r="10" spans="1:1" ht="6" customHeight="1" x14ac:dyDescent="0.45">
      <c r="A10" s="30" t="s">
        <v>88</v>
      </c>
    </row>
    <row r="11" spans="1:1" ht="34.9" customHeight="1" x14ac:dyDescent="0.45">
      <c r="A11" s="30" t="s">
        <v>91</v>
      </c>
    </row>
    <row r="12" spans="1:1" ht="6" customHeight="1" x14ac:dyDescent="0.45">
      <c r="A12" s="28" t="s">
        <v>88</v>
      </c>
    </row>
    <row r="13" spans="1:1" ht="19.149999999999999" customHeight="1" x14ac:dyDescent="0.45">
      <c r="A13" s="27" t="s">
        <v>147</v>
      </c>
    </row>
    <row r="14" spans="1:1" ht="6" customHeight="1" x14ac:dyDescent="0.45">
      <c r="A14" s="28" t="s">
        <v>88</v>
      </c>
    </row>
    <row r="15" spans="1:1" ht="45" customHeight="1" x14ac:dyDescent="0.45">
      <c r="A15" s="27" t="s">
        <v>174</v>
      </c>
    </row>
    <row r="16" spans="1:1" ht="6" customHeight="1" x14ac:dyDescent="0.45">
      <c r="A16" s="30" t="s">
        <v>88</v>
      </c>
    </row>
    <row r="17" spans="1:1" ht="31.15" customHeight="1" x14ac:dyDescent="0.45">
      <c r="A17" s="29" t="s">
        <v>173</v>
      </c>
    </row>
    <row r="18" spans="1:1" ht="6" customHeight="1" x14ac:dyDescent="0.45">
      <c r="A18" s="30" t="s">
        <v>88</v>
      </c>
    </row>
    <row r="19" spans="1:1" ht="19.5" customHeight="1" x14ac:dyDescent="0.45">
      <c r="A19" s="29" t="s">
        <v>172</v>
      </c>
    </row>
    <row r="20" spans="1:1" ht="6" customHeight="1" x14ac:dyDescent="0.45">
      <c r="A20" s="30" t="s">
        <v>88</v>
      </c>
    </row>
    <row r="21" spans="1:1" ht="20.65" customHeight="1" x14ac:dyDescent="0.45">
      <c r="A21" s="29" t="s">
        <v>177</v>
      </c>
    </row>
    <row r="22" spans="1:1" ht="6" customHeight="1" x14ac:dyDescent="0.45">
      <c r="A22" s="30" t="s">
        <v>88</v>
      </c>
    </row>
    <row r="23" spans="1:1" ht="18.75" customHeight="1" x14ac:dyDescent="0.45">
      <c r="A23" s="29" t="s">
        <v>171</v>
      </c>
    </row>
    <row r="24" spans="1:1" ht="6" customHeight="1" x14ac:dyDescent="0.45">
      <c r="A24" s="30" t="s">
        <v>88</v>
      </c>
    </row>
    <row r="25" spans="1:1" ht="31.9" customHeight="1" x14ac:dyDescent="0.45">
      <c r="A25" s="29" t="s">
        <v>170</v>
      </c>
    </row>
    <row r="26" spans="1:1" ht="6" customHeight="1" x14ac:dyDescent="0.45">
      <c r="A26" s="30" t="s">
        <v>88</v>
      </c>
    </row>
    <row r="27" spans="1:1" ht="18.399999999999999" customHeight="1" x14ac:dyDescent="0.45">
      <c r="A27" s="29" t="s">
        <v>169</v>
      </c>
    </row>
    <row r="28" spans="1:1" ht="6" customHeight="1" x14ac:dyDescent="0.45">
      <c r="A28" s="30" t="s">
        <v>88</v>
      </c>
    </row>
    <row r="29" spans="1:1" ht="30" customHeight="1" x14ac:dyDescent="0.45">
      <c r="A29" s="29" t="s">
        <v>168</v>
      </c>
    </row>
    <row r="30" spans="1:1" ht="6" customHeight="1" x14ac:dyDescent="0.45">
      <c r="A30" s="30" t="s">
        <v>88</v>
      </c>
    </row>
    <row r="31" spans="1:1" ht="21.75" customHeight="1" x14ac:dyDescent="0.45">
      <c r="A31" s="29" t="s">
        <v>167</v>
      </c>
    </row>
    <row r="32" spans="1:1" ht="6" customHeight="1" x14ac:dyDescent="0.45">
      <c r="A32" s="30" t="s">
        <v>88</v>
      </c>
    </row>
    <row r="33" spans="1:1" ht="27.75" customHeight="1" x14ac:dyDescent="0.45">
      <c r="A33" s="29" t="s">
        <v>166</v>
      </c>
    </row>
    <row r="34" spans="1:1" ht="6" customHeight="1" x14ac:dyDescent="0.45">
      <c r="A34" s="30" t="s">
        <v>88</v>
      </c>
    </row>
    <row r="35" spans="1:1" ht="41.25" customHeight="1" x14ac:dyDescent="0.45">
      <c r="A35" s="29" t="s">
        <v>165</v>
      </c>
    </row>
    <row r="36" spans="1:1" ht="6" customHeight="1" x14ac:dyDescent="0.45">
      <c r="A36" s="30" t="s">
        <v>88</v>
      </c>
    </row>
    <row r="37" spans="1:1" ht="33.75" customHeight="1" x14ac:dyDescent="0.45">
      <c r="A37" s="29" t="s">
        <v>164</v>
      </c>
    </row>
    <row r="38" spans="1:1" ht="6" customHeight="1" x14ac:dyDescent="0.45">
      <c r="A38" s="30" t="s">
        <v>88</v>
      </c>
    </row>
    <row r="39" spans="1:1" ht="37.15" customHeight="1" x14ac:dyDescent="0.45">
      <c r="A39" s="29" t="s">
        <v>163</v>
      </c>
    </row>
    <row r="40" spans="1:1" ht="6" customHeight="1" x14ac:dyDescent="0.45">
      <c r="A40" s="30" t="s">
        <v>88</v>
      </c>
    </row>
    <row r="41" spans="1:1" ht="34.9" customHeight="1" x14ac:dyDescent="0.45">
      <c r="A41" s="29" t="s">
        <v>162</v>
      </c>
    </row>
    <row r="42" spans="1:1" ht="6" customHeight="1" x14ac:dyDescent="0.45">
      <c r="A42" s="30" t="s">
        <v>88</v>
      </c>
    </row>
    <row r="43" spans="1:1" ht="34.5" customHeight="1" x14ac:dyDescent="0.45">
      <c r="A43" s="29" t="s">
        <v>161</v>
      </c>
    </row>
    <row r="44" spans="1:1" ht="6" customHeight="1" x14ac:dyDescent="0.45">
      <c r="A44" s="26"/>
    </row>
    <row r="45" spans="1:1" ht="30.4" customHeight="1" x14ac:dyDescent="0.45">
      <c r="A45" s="29" t="s">
        <v>160</v>
      </c>
    </row>
    <row r="46" spans="1:1" ht="6" customHeight="1" x14ac:dyDescent="0.45">
      <c r="A46" s="30" t="s">
        <v>88</v>
      </c>
    </row>
    <row r="47" spans="1:1" ht="18" customHeight="1" x14ac:dyDescent="0.45">
      <c r="A47" s="29" t="s">
        <v>159</v>
      </c>
    </row>
    <row r="48" spans="1:1" ht="6" customHeight="1" x14ac:dyDescent="0.45">
      <c r="A48" s="30" t="s">
        <v>88</v>
      </c>
    </row>
    <row r="49" spans="1:1" ht="34.9" customHeight="1" x14ac:dyDescent="0.45">
      <c r="A49" s="29" t="s">
        <v>158</v>
      </c>
    </row>
    <row r="50" spans="1:1" ht="6" customHeight="1" x14ac:dyDescent="0.45">
      <c r="A50" s="28" t="s">
        <v>88</v>
      </c>
    </row>
    <row r="51" spans="1:1" ht="27.75" customHeight="1" x14ac:dyDescent="0.45">
      <c r="A51" s="27" t="s">
        <v>157</v>
      </c>
    </row>
    <row r="52" spans="1:1" ht="6" customHeight="1" x14ac:dyDescent="0.45">
      <c r="A52" s="28" t="s">
        <v>88</v>
      </c>
    </row>
    <row r="53" spans="1:1" ht="26.25" customHeight="1" x14ac:dyDescent="0.45">
      <c r="A53" s="27" t="s">
        <v>156</v>
      </c>
    </row>
    <row r="54" spans="1:1" ht="6" customHeight="1" x14ac:dyDescent="0.45">
      <c r="A54" s="28" t="s">
        <v>88</v>
      </c>
    </row>
    <row r="55" spans="1:1" ht="25.5" customHeight="1" x14ac:dyDescent="0.45">
      <c r="A55" s="27" t="s">
        <v>155</v>
      </c>
    </row>
    <row r="56" spans="1:1" ht="6" customHeight="1" x14ac:dyDescent="0.45">
      <c r="A56" s="28" t="s">
        <v>88</v>
      </c>
    </row>
    <row r="57" spans="1:1" ht="39.4" customHeight="1" x14ac:dyDescent="0.45">
      <c r="A57" s="27" t="s">
        <v>154</v>
      </c>
    </row>
    <row r="58" spans="1:1" ht="6" customHeight="1" x14ac:dyDescent="0.45">
      <c r="A58" s="28" t="s">
        <v>88</v>
      </c>
    </row>
    <row r="59" spans="1:1" ht="43.9" customHeight="1" x14ac:dyDescent="0.45">
      <c r="A59" s="27" t="s">
        <v>153</v>
      </c>
    </row>
    <row r="60" spans="1:1" ht="6" customHeight="1" x14ac:dyDescent="0.45">
      <c r="A60" s="30" t="s">
        <v>88</v>
      </c>
    </row>
    <row r="61" spans="1:1" ht="32.25" customHeight="1" x14ac:dyDescent="0.45">
      <c r="A61" s="29" t="s">
        <v>152</v>
      </c>
    </row>
    <row r="62" spans="1:1" ht="6" customHeight="1" x14ac:dyDescent="0.45">
      <c r="A62" s="30" t="s">
        <v>88</v>
      </c>
    </row>
    <row r="63" spans="1:1" ht="22.9" customHeight="1" x14ac:dyDescent="0.45">
      <c r="A63" s="29" t="s">
        <v>151</v>
      </c>
    </row>
    <row r="64" spans="1:1" ht="6" customHeight="1" x14ac:dyDescent="0.45">
      <c r="A64" s="30" t="s">
        <v>88</v>
      </c>
    </row>
    <row r="65" spans="1:1" ht="30.4" customHeight="1" x14ac:dyDescent="0.45">
      <c r="A65" s="29" t="s">
        <v>150</v>
      </c>
    </row>
    <row r="66" spans="1:1" ht="6" customHeight="1" x14ac:dyDescent="0.45">
      <c r="A66" s="30" t="s">
        <v>88</v>
      </c>
    </row>
    <row r="67" spans="1:1" ht="52.15" customHeight="1" x14ac:dyDescent="0.45">
      <c r="A67" s="29" t="s">
        <v>149</v>
      </c>
    </row>
    <row r="68" spans="1:1" ht="6" customHeight="1" x14ac:dyDescent="0.45">
      <c r="A68" s="30" t="s">
        <v>88</v>
      </c>
    </row>
    <row r="69" spans="1:1" ht="60.4" customHeight="1" x14ac:dyDescent="0.45">
      <c r="A69" s="29" t="s">
        <v>148</v>
      </c>
    </row>
    <row r="70" spans="1:1" x14ac:dyDescent="0.45">
      <c r="A70" s="25"/>
    </row>
    <row r="71" spans="1:1" x14ac:dyDescent="0.45">
      <c r="A71" s="13" t="s">
        <v>88</v>
      </c>
    </row>
  </sheetData>
  <sheetProtection algorithmName="SHA-512" hashValue="noLt8WwbD5dAC+jKQJqBOr2qAPjmy5GlmKInnwdWY5C+lvXoJsu0qxhzifZBN0eK9dQZZixPDmY1cFwwndVSFA==" saltValue="EBG/lVrXkTCpQgG83yuo5w==" spinCount="100000" sheet="1" objects="1" scenarios="1"/>
  <pageMargins left="0.7" right="0.7" top="0.75" bottom="0.75" header="0.3" footer="0.3"/>
  <pageSetup orientation="portrait" horizontalDpi="4294967293" verticalDpi="4294967293" r:id="rId1"/>
  <headerFooter>
    <oddFooter>&amp;LPage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2"/>
  <sheetViews>
    <sheetView zoomScaleNormal="100" workbookViewId="0"/>
  </sheetViews>
  <sheetFormatPr defaultRowHeight="14.25" x14ac:dyDescent="0.45"/>
  <cols>
    <col min="1" max="1" width="14.46484375" style="82" customWidth="1"/>
    <col min="2" max="2" width="26.796875" customWidth="1"/>
    <col min="3" max="3" width="12.265625" customWidth="1"/>
    <col min="4" max="4" width="19.53125" style="82" customWidth="1"/>
    <col min="5" max="5" width="16.796875" style="82" customWidth="1"/>
  </cols>
  <sheetData>
    <row r="1" spans="1:6" ht="32.65" customHeight="1" x14ac:dyDescent="0.45">
      <c r="A1" s="105" t="s">
        <v>269</v>
      </c>
      <c r="B1" s="185" t="s">
        <v>260</v>
      </c>
      <c r="C1" s="185"/>
      <c r="D1" s="185"/>
      <c r="E1" s="185"/>
    </row>
    <row r="2" spans="1:6" ht="28.05" customHeight="1" x14ac:dyDescent="0.45">
      <c r="A2" s="102" t="s">
        <v>234</v>
      </c>
      <c r="B2" s="185" t="s">
        <v>261</v>
      </c>
      <c r="C2" s="208"/>
      <c r="D2" s="208"/>
      <c r="E2" s="208"/>
    </row>
    <row r="3" spans="1:6" ht="30" customHeight="1" x14ac:dyDescent="0.45">
      <c r="A3" s="103" t="s">
        <v>253</v>
      </c>
      <c r="B3" s="185" t="s">
        <v>262</v>
      </c>
      <c r="C3" s="208"/>
      <c r="D3" s="208"/>
      <c r="E3" s="208"/>
    </row>
    <row r="4" spans="1:6" ht="14.35" customHeight="1" x14ac:dyDescent="0.45">
      <c r="A4" s="85" t="s">
        <v>246</v>
      </c>
      <c r="B4" s="185" t="s">
        <v>263</v>
      </c>
      <c r="C4" s="208"/>
      <c r="D4" s="208"/>
      <c r="E4" s="208"/>
    </row>
    <row r="5" spans="1:6" ht="14.35" customHeight="1" x14ac:dyDescent="0.45">
      <c r="A5" s="106" t="s">
        <v>272</v>
      </c>
      <c r="B5" s="185" t="s">
        <v>264</v>
      </c>
      <c r="C5" s="208"/>
      <c r="D5" s="208"/>
      <c r="E5" s="208"/>
    </row>
    <row r="6" spans="1:6" ht="14.35" customHeight="1" x14ac:dyDescent="0.45">
      <c r="A6" s="104" t="s">
        <v>252</v>
      </c>
      <c r="B6" s="185" t="s">
        <v>282</v>
      </c>
      <c r="C6" s="208"/>
      <c r="D6" s="208"/>
      <c r="E6" s="208"/>
    </row>
    <row r="7" spans="1:6" ht="14.35" customHeight="1" x14ac:dyDescent="0.45">
      <c r="A7" s="130" t="s">
        <v>276</v>
      </c>
      <c r="B7" s="185" t="s">
        <v>265</v>
      </c>
      <c r="C7" s="185"/>
      <c r="D7" s="185"/>
      <c r="E7" s="185"/>
    </row>
    <row r="8" spans="1:6" ht="23.25" customHeight="1" thickBot="1" x14ac:dyDescent="0.5"/>
    <row r="9" spans="1:6" ht="14.65" thickTop="1" x14ac:dyDescent="0.45">
      <c r="A9" s="128" t="s">
        <v>214</v>
      </c>
      <c r="B9" s="191" t="s">
        <v>270</v>
      </c>
      <c r="C9" s="191"/>
      <c r="D9" s="191"/>
      <c r="E9" s="192"/>
    </row>
    <row r="10" spans="1:6" ht="14.65" thickBot="1" x14ac:dyDescent="0.5">
      <c r="A10" s="129" t="s">
        <v>215</v>
      </c>
      <c r="B10" s="193"/>
      <c r="C10" s="193"/>
      <c r="D10" s="193"/>
      <c r="E10" s="194"/>
    </row>
    <row r="11" spans="1:6" ht="36" customHeight="1" x14ac:dyDescent="0.45">
      <c r="A11" s="217" t="s">
        <v>216</v>
      </c>
      <c r="B11" s="215" t="s">
        <v>189</v>
      </c>
      <c r="C11" s="215"/>
      <c r="D11" s="215"/>
      <c r="E11" s="107" t="s">
        <v>217</v>
      </c>
    </row>
    <row r="12" spans="1:6" ht="35.65" customHeight="1" thickBot="1" x14ac:dyDescent="0.5">
      <c r="A12" s="218"/>
      <c r="B12" s="216" t="s">
        <v>266</v>
      </c>
      <c r="C12" s="216"/>
      <c r="D12" s="216"/>
      <c r="E12" s="108" t="s">
        <v>218</v>
      </c>
    </row>
    <row r="13" spans="1:6" ht="14.35" customHeight="1" thickBot="1" x14ac:dyDescent="0.5">
      <c r="A13" s="109" t="s">
        <v>88</v>
      </c>
      <c r="B13" s="123" t="s">
        <v>190</v>
      </c>
      <c r="C13" s="189" t="s">
        <v>191</v>
      </c>
      <c r="D13" s="190"/>
      <c r="E13" s="110" t="s">
        <v>21</v>
      </c>
    </row>
    <row r="14" spans="1:6" ht="14.35" customHeight="1" thickTop="1" x14ac:dyDescent="0.45">
      <c r="A14" s="214" t="s">
        <v>219</v>
      </c>
      <c r="B14" s="219" t="s">
        <v>7</v>
      </c>
      <c r="C14" s="87" t="s">
        <v>32</v>
      </c>
      <c r="D14" s="88" t="s">
        <v>220</v>
      </c>
      <c r="E14" s="220" t="s">
        <v>192</v>
      </c>
      <c r="F14" s="184">
        <v>1</v>
      </c>
    </row>
    <row r="15" spans="1:6" x14ac:dyDescent="0.45">
      <c r="A15" s="199"/>
      <c r="B15" s="187"/>
      <c r="C15" s="89" t="s">
        <v>36</v>
      </c>
      <c r="D15" s="90" t="s">
        <v>221</v>
      </c>
      <c r="E15" s="196"/>
      <c r="F15" s="184"/>
    </row>
    <row r="16" spans="1:6" ht="14.35" customHeight="1" x14ac:dyDescent="0.45">
      <c r="A16" s="207"/>
      <c r="B16" s="188"/>
      <c r="C16" s="91" t="s">
        <v>213</v>
      </c>
      <c r="D16" s="92" t="s">
        <v>222</v>
      </c>
      <c r="E16" s="197"/>
      <c r="F16" s="184"/>
    </row>
    <row r="17" spans="1:6" ht="14.35" customHeight="1" x14ac:dyDescent="0.45">
      <c r="A17" s="198" t="s">
        <v>242</v>
      </c>
      <c r="B17" s="186" t="s">
        <v>241</v>
      </c>
      <c r="C17" s="89" t="s">
        <v>32</v>
      </c>
      <c r="D17" s="93" t="s">
        <v>223</v>
      </c>
      <c r="E17" s="195" t="s">
        <v>240</v>
      </c>
      <c r="F17" s="184" t="s">
        <v>287</v>
      </c>
    </row>
    <row r="18" spans="1:6" x14ac:dyDescent="0.45">
      <c r="A18" s="199"/>
      <c r="B18" s="187"/>
      <c r="C18" s="89" t="s">
        <v>36</v>
      </c>
      <c r="D18" s="90" t="s">
        <v>224</v>
      </c>
      <c r="E18" s="196"/>
      <c r="F18" s="184"/>
    </row>
    <row r="19" spans="1:6" x14ac:dyDescent="0.45">
      <c r="A19" s="207"/>
      <c r="B19" s="188"/>
      <c r="C19" s="91" t="s">
        <v>213</v>
      </c>
      <c r="D19" s="92" t="s">
        <v>225</v>
      </c>
      <c r="E19" s="197"/>
      <c r="F19" s="184"/>
    </row>
    <row r="20" spans="1:6" x14ac:dyDescent="0.45">
      <c r="A20" s="198">
        <v>3.3</v>
      </c>
      <c r="B20" s="211" t="s">
        <v>5</v>
      </c>
      <c r="C20" s="89" t="s">
        <v>32</v>
      </c>
      <c r="D20" s="90" t="s">
        <v>236</v>
      </c>
      <c r="E20" s="195" t="s">
        <v>193</v>
      </c>
      <c r="F20" s="184">
        <v>4</v>
      </c>
    </row>
    <row r="21" spans="1:6" x14ac:dyDescent="0.45">
      <c r="A21" s="199"/>
      <c r="B21" s="212"/>
      <c r="C21" s="89" t="s">
        <v>36</v>
      </c>
      <c r="D21" s="90" t="s">
        <v>243</v>
      </c>
      <c r="E21" s="196"/>
      <c r="F21" s="184"/>
    </row>
    <row r="22" spans="1:6" x14ac:dyDescent="0.45">
      <c r="A22" s="199"/>
      <c r="B22" s="213"/>
      <c r="C22" s="91" t="s">
        <v>213</v>
      </c>
      <c r="D22" s="90" t="s">
        <v>226</v>
      </c>
      <c r="E22" s="196"/>
      <c r="F22" s="184"/>
    </row>
    <row r="23" spans="1:6" x14ac:dyDescent="0.45">
      <c r="A23" s="199"/>
      <c r="B23" s="205" t="s">
        <v>244</v>
      </c>
      <c r="C23" s="206"/>
      <c r="D23" s="94"/>
      <c r="E23" s="196"/>
      <c r="F23" s="184"/>
    </row>
    <row r="24" spans="1:6" x14ac:dyDescent="0.45">
      <c r="A24" s="207"/>
      <c r="B24" s="205" t="s">
        <v>227</v>
      </c>
      <c r="C24" s="206"/>
      <c r="D24" s="138"/>
      <c r="E24" s="197"/>
      <c r="F24" s="184"/>
    </row>
    <row r="25" spans="1:6" x14ac:dyDescent="0.45">
      <c r="A25" s="198">
        <v>3.4</v>
      </c>
      <c r="B25" s="124" t="s">
        <v>6</v>
      </c>
      <c r="C25" s="89" t="s">
        <v>32</v>
      </c>
      <c r="D25" s="90" t="s">
        <v>236</v>
      </c>
      <c r="E25" s="195" t="s">
        <v>194</v>
      </c>
      <c r="F25" s="184">
        <v>5</v>
      </c>
    </row>
    <row r="26" spans="1:6" ht="24" x14ac:dyDescent="0.45">
      <c r="A26" s="199"/>
      <c r="B26" s="125" t="s">
        <v>195</v>
      </c>
      <c r="C26" s="89" t="s">
        <v>36</v>
      </c>
      <c r="D26" s="90" t="s">
        <v>243</v>
      </c>
      <c r="E26" s="196"/>
      <c r="F26" s="184"/>
    </row>
    <row r="27" spans="1:6" x14ac:dyDescent="0.45">
      <c r="A27" s="207"/>
      <c r="B27" s="126" t="s">
        <v>196</v>
      </c>
      <c r="C27" s="91" t="s">
        <v>213</v>
      </c>
      <c r="D27" s="90" t="s">
        <v>226</v>
      </c>
      <c r="E27" s="196"/>
      <c r="F27" s="184"/>
    </row>
    <row r="28" spans="1:6" x14ac:dyDescent="0.45">
      <c r="A28" s="198" t="s">
        <v>197</v>
      </c>
      <c r="B28" s="206" t="s">
        <v>198</v>
      </c>
      <c r="C28" s="206"/>
      <c r="D28" s="94" t="s">
        <v>199</v>
      </c>
      <c r="E28" s="196"/>
      <c r="F28" s="184"/>
    </row>
    <row r="29" spans="1:6" x14ac:dyDescent="0.45">
      <c r="A29" s="207"/>
      <c r="B29" s="206" t="s">
        <v>200</v>
      </c>
      <c r="C29" s="206"/>
      <c r="D29" s="94" t="s">
        <v>201</v>
      </c>
      <c r="E29" s="197"/>
      <c r="F29" s="184"/>
    </row>
    <row r="30" spans="1:6" x14ac:dyDescent="0.45">
      <c r="A30" s="198" t="s">
        <v>202</v>
      </c>
      <c r="B30" s="186" t="s">
        <v>203</v>
      </c>
      <c r="C30" s="89" t="s">
        <v>32</v>
      </c>
      <c r="D30" s="90" t="s">
        <v>228</v>
      </c>
      <c r="E30" s="111" t="s">
        <v>88</v>
      </c>
      <c r="F30" s="184">
        <v>6</v>
      </c>
    </row>
    <row r="31" spans="1:6" x14ac:dyDescent="0.45">
      <c r="A31" s="199"/>
      <c r="B31" s="187"/>
      <c r="C31" s="89" t="s">
        <v>36</v>
      </c>
      <c r="D31" s="90" t="s">
        <v>229</v>
      </c>
      <c r="E31" s="112"/>
      <c r="F31" s="184"/>
    </row>
    <row r="32" spans="1:6" x14ac:dyDescent="0.45">
      <c r="A32" s="207"/>
      <c r="B32" s="188"/>
      <c r="C32" s="91" t="s">
        <v>213</v>
      </c>
      <c r="D32" s="95" t="s">
        <v>230</v>
      </c>
      <c r="E32" s="113"/>
      <c r="F32" s="184"/>
    </row>
    <row r="33" spans="1:6" x14ac:dyDescent="0.45">
      <c r="A33" s="198" t="s">
        <v>204</v>
      </c>
      <c r="B33" s="186" t="s">
        <v>2</v>
      </c>
      <c r="C33" s="83"/>
      <c r="D33" s="90" t="s">
        <v>205</v>
      </c>
      <c r="E33" s="195" t="s">
        <v>194</v>
      </c>
      <c r="F33" s="184">
        <v>7</v>
      </c>
    </row>
    <row r="34" spans="1:6" x14ac:dyDescent="0.45">
      <c r="A34" s="199"/>
      <c r="B34" s="187"/>
      <c r="C34" s="89" t="s">
        <v>32</v>
      </c>
      <c r="D34" s="90" t="s">
        <v>231</v>
      </c>
      <c r="E34" s="196"/>
      <c r="F34" s="184"/>
    </row>
    <row r="35" spans="1:6" x14ac:dyDescent="0.45">
      <c r="A35" s="199"/>
      <c r="B35" s="187"/>
      <c r="C35" s="89" t="s">
        <v>36</v>
      </c>
      <c r="D35" s="90" t="s">
        <v>232</v>
      </c>
      <c r="E35" s="196"/>
      <c r="F35" s="184"/>
    </row>
    <row r="36" spans="1:6" x14ac:dyDescent="0.45">
      <c r="A36" s="207"/>
      <c r="B36" s="188"/>
      <c r="C36" s="91" t="s">
        <v>213</v>
      </c>
      <c r="D36" s="95" t="s">
        <v>233</v>
      </c>
      <c r="E36" s="197"/>
      <c r="F36" s="184"/>
    </row>
    <row r="37" spans="1:6" x14ac:dyDescent="0.45">
      <c r="A37" s="114" t="s">
        <v>234</v>
      </c>
      <c r="B37" s="127" t="s">
        <v>206</v>
      </c>
      <c r="C37" s="96"/>
      <c r="D37" s="132" t="s">
        <v>88</v>
      </c>
      <c r="E37" s="115" t="s">
        <v>88</v>
      </c>
      <c r="F37" s="184">
        <v>8</v>
      </c>
    </row>
    <row r="38" spans="1:6" x14ac:dyDescent="0.45">
      <c r="A38" s="198" t="s">
        <v>235</v>
      </c>
      <c r="B38" s="186" t="s">
        <v>207</v>
      </c>
      <c r="C38" s="89" t="s">
        <v>32</v>
      </c>
      <c r="D38" s="90" t="s">
        <v>236</v>
      </c>
      <c r="E38" s="195" t="s">
        <v>208</v>
      </c>
      <c r="F38" s="184"/>
    </row>
    <row r="39" spans="1:6" x14ac:dyDescent="0.45">
      <c r="A39" s="199"/>
      <c r="B39" s="187"/>
      <c r="C39" s="89" t="s">
        <v>36</v>
      </c>
      <c r="D39" s="90" t="s">
        <v>237</v>
      </c>
      <c r="E39" s="196"/>
      <c r="F39" s="184"/>
    </row>
    <row r="40" spans="1:6" x14ac:dyDescent="0.45">
      <c r="A40" s="207"/>
      <c r="B40" s="188"/>
      <c r="C40" s="91" t="s">
        <v>213</v>
      </c>
      <c r="D40" s="95" t="s">
        <v>226</v>
      </c>
      <c r="E40" s="197"/>
      <c r="F40" s="184"/>
    </row>
    <row r="41" spans="1:6" x14ac:dyDescent="0.45">
      <c r="A41" s="114" t="s">
        <v>209</v>
      </c>
      <c r="B41" s="84" t="s">
        <v>210</v>
      </c>
      <c r="C41" s="84"/>
      <c r="D41" s="131" t="s">
        <v>209</v>
      </c>
      <c r="E41" s="116" t="s">
        <v>88</v>
      </c>
      <c r="F41" s="184"/>
    </row>
    <row r="42" spans="1:6" x14ac:dyDescent="0.45">
      <c r="A42" s="198">
        <v>4.5999999999999996</v>
      </c>
      <c r="B42" s="186" t="s">
        <v>267</v>
      </c>
      <c r="C42" s="89" t="s">
        <v>32</v>
      </c>
      <c r="D42" s="90" t="s">
        <v>250</v>
      </c>
      <c r="E42" s="195" t="s">
        <v>211</v>
      </c>
      <c r="F42" s="184">
        <v>9</v>
      </c>
    </row>
    <row r="43" spans="1:6" x14ac:dyDescent="0.45">
      <c r="A43" s="199"/>
      <c r="B43" s="187"/>
      <c r="C43" s="89" t="s">
        <v>36</v>
      </c>
      <c r="D43" s="90" t="s">
        <v>245</v>
      </c>
      <c r="E43" s="196"/>
      <c r="F43" s="184"/>
    </row>
    <row r="44" spans="1:6" x14ac:dyDescent="0.45">
      <c r="A44" s="199"/>
      <c r="B44" s="187"/>
      <c r="C44" s="91" t="s">
        <v>213</v>
      </c>
      <c r="D44" s="95" t="s">
        <v>238</v>
      </c>
      <c r="E44" s="196"/>
      <c r="F44" s="184"/>
    </row>
    <row r="45" spans="1:6" x14ac:dyDescent="0.45">
      <c r="A45" s="199"/>
      <c r="B45" s="187"/>
      <c r="C45" s="89" t="s">
        <v>134</v>
      </c>
      <c r="D45" s="117" t="s">
        <v>246</v>
      </c>
      <c r="E45" s="196"/>
      <c r="F45" s="184"/>
    </row>
    <row r="46" spans="1:6" x14ac:dyDescent="0.45">
      <c r="A46" s="199"/>
      <c r="B46" s="187"/>
      <c r="C46" s="91" t="s">
        <v>133</v>
      </c>
      <c r="D46" s="97" t="s">
        <v>247</v>
      </c>
      <c r="E46" s="196"/>
      <c r="F46" s="184"/>
    </row>
    <row r="47" spans="1:6" ht="24" customHeight="1" x14ac:dyDescent="0.45">
      <c r="A47" s="207"/>
      <c r="B47" s="188"/>
      <c r="C47" s="209" t="s">
        <v>271</v>
      </c>
      <c r="D47" s="210"/>
      <c r="E47" s="197"/>
      <c r="F47" s="184"/>
    </row>
    <row r="48" spans="1:6" x14ac:dyDescent="0.45">
      <c r="A48" s="202" t="s">
        <v>212</v>
      </c>
      <c r="B48" s="186" t="s">
        <v>8</v>
      </c>
      <c r="C48" s="89" t="s">
        <v>32</v>
      </c>
      <c r="D48" s="90" t="s">
        <v>249</v>
      </c>
      <c r="E48" s="111" t="s">
        <v>88</v>
      </c>
      <c r="F48" s="184">
        <v>10</v>
      </c>
    </row>
    <row r="49" spans="1:6" x14ac:dyDescent="0.45">
      <c r="A49" s="203"/>
      <c r="B49" s="187"/>
      <c r="C49" s="89" t="s">
        <v>36</v>
      </c>
      <c r="D49" s="90" t="s">
        <v>248</v>
      </c>
      <c r="E49" s="118"/>
      <c r="F49" s="184"/>
    </row>
    <row r="50" spans="1:6" x14ac:dyDescent="0.45">
      <c r="A50" s="203"/>
      <c r="B50" s="187"/>
      <c r="C50" s="91" t="s">
        <v>213</v>
      </c>
      <c r="D50" s="95" t="s">
        <v>239</v>
      </c>
      <c r="E50" s="112"/>
      <c r="F50" s="184"/>
    </row>
    <row r="51" spans="1:6" x14ac:dyDescent="0.45">
      <c r="A51" s="204"/>
      <c r="B51" s="188"/>
      <c r="C51" s="98" t="s">
        <v>251</v>
      </c>
      <c r="D51" s="86" t="s">
        <v>281</v>
      </c>
      <c r="E51" s="113"/>
      <c r="F51" s="184"/>
    </row>
    <row r="52" spans="1:6" x14ac:dyDescent="0.45">
      <c r="A52" s="202" t="s">
        <v>252</v>
      </c>
      <c r="B52" s="186" t="s">
        <v>268</v>
      </c>
      <c r="C52" s="89" t="s">
        <v>32</v>
      </c>
      <c r="D52" s="100" t="s">
        <v>286</v>
      </c>
      <c r="E52" s="119" t="s">
        <v>284</v>
      </c>
      <c r="F52" s="184">
        <v>11</v>
      </c>
    </row>
    <row r="53" spans="1:6" x14ac:dyDescent="0.45">
      <c r="A53" s="203"/>
      <c r="B53" s="187"/>
      <c r="C53" s="89" t="s">
        <v>36</v>
      </c>
      <c r="D53" s="99" t="s">
        <v>285</v>
      </c>
      <c r="E53" s="119" t="s">
        <v>283</v>
      </c>
      <c r="F53" s="184"/>
    </row>
    <row r="54" spans="1:6" x14ac:dyDescent="0.45">
      <c r="A54" s="203"/>
      <c r="B54" s="187"/>
      <c r="C54" s="89" t="s">
        <v>213</v>
      </c>
      <c r="D54" s="99" t="s">
        <v>239</v>
      </c>
      <c r="E54" s="119" t="s">
        <v>239</v>
      </c>
      <c r="F54" s="184"/>
    </row>
    <row r="55" spans="1:6" x14ac:dyDescent="0.45">
      <c r="A55" s="204"/>
      <c r="B55" s="188"/>
      <c r="C55" s="91"/>
      <c r="D55" s="86"/>
      <c r="E55" s="133" t="s">
        <v>253</v>
      </c>
      <c r="F55" s="184"/>
    </row>
    <row r="56" spans="1:6" x14ac:dyDescent="0.45">
      <c r="A56" s="202" t="s">
        <v>273</v>
      </c>
      <c r="B56" s="186" t="s">
        <v>256</v>
      </c>
      <c r="C56" s="101" t="s">
        <v>32</v>
      </c>
      <c r="D56" s="100" t="s">
        <v>257</v>
      </c>
      <c r="E56" s="139" t="s">
        <v>257</v>
      </c>
      <c r="F56" s="184">
        <v>12</v>
      </c>
    </row>
    <row r="57" spans="1:6" x14ac:dyDescent="0.45">
      <c r="A57" s="203"/>
      <c r="B57" s="187"/>
      <c r="C57" s="89" t="s">
        <v>36</v>
      </c>
      <c r="D57" s="99" t="s">
        <v>258</v>
      </c>
      <c r="E57" s="119" t="s">
        <v>258</v>
      </c>
      <c r="F57" s="184"/>
    </row>
    <row r="58" spans="1:6" x14ac:dyDescent="0.45">
      <c r="A58" s="204"/>
      <c r="B58" s="188"/>
      <c r="C58" s="91" t="s">
        <v>213</v>
      </c>
      <c r="D58" s="95" t="s">
        <v>259</v>
      </c>
      <c r="E58" s="140" t="s">
        <v>259</v>
      </c>
      <c r="F58" s="184"/>
    </row>
    <row r="59" spans="1:6" x14ac:dyDescent="0.45">
      <c r="A59" s="198" t="s">
        <v>254</v>
      </c>
      <c r="B59" s="186" t="s">
        <v>255</v>
      </c>
      <c r="C59" s="89" t="s">
        <v>32</v>
      </c>
      <c r="D59" s="90" t="s">
        <v>274</v>
      </c>
      <c r="E59" s="111" t="s">
        <v>88</v>
      </c>
      <c r="F59" s="184">
        <v>13</v>
      </c>
    </row>
    <row r="60" spans="1:6" x14ac:dyDescent="0.45">
      <c r="A60" s="199"/>
      <c r="B60" s="187"/>
      <c r="C60" s="89" t="s">
        <v>36</v>
      </c>
      <c r="D60" s="90" t="s">
        <v>275</v>
      </c>
      <c r="E60" s="112"/>
      <c r="F60" s="184"/>
    </row>
    <row r="61" spans="1:6" ht="14.65" thickBot="1" x14ac:dyDescent="0.5">
      <c r="A61" s="200"/>
      <c r="B61" s="201"/>
      <c r="C61" s="120" t="s">
        <v>213</v>
      </c>
      <c r="D61" s="121" t="s">
        <v>239</v>
      </c>
      <c r="E61" s="122"/>
      <c r="F61" s="184"/>
    </row>
    <row r="62" spans="1:6" ht="14.65" thickTop="1" x14ac:dyDescent="0.45"/>
  </sheetData>
  <sheetProtection algorithmName="SHA-512" hashValue="fFyn6x+bD85QeJrUwC5Skk6M3pRnE+xcJ0YsHaAWbzJ4pkR3AW+cBfJj3rynHACAu5Fp2adDPmvAs+FVI5Oujg==" saltValue="2QxC4IwX1Z9BgbkmI9aRXg==" spinCount="100000" sheet="1" objects="1" scenarios="1"/>
  <mergeCells count="60">
    <mergeCell ref="A14:A16"/>
    <mergeCell ref="E17:E19"/>
    <mergeCell ref="A17:A19"/>
    <mergeCell ref="B11:D11"/>
    <mergeCell ref="B12:D12"/>
    <mergeCell ref="A11:A12"/>
    <mergeCell ref="B14:B16"/>
    <mergeCell ref="E14:E16"/>
    <mergeCell ref="B6:E6"/>
    <mergeCell ref="A42:A47"/>
    <mergeCell ref="B42:B47"/>
    <mergeCell ref="E42:E47"/>
    <mergeCell ref="C47:D47"/>
    <mergeCell ref="B30:B32"/>
    <mergeCell ref="A30:A32"/>
    <mergeCell ref="E33:E36"/>
    <mergeCell ref="B33:B36"/>
    <mergeCell ref="A33:A36"/>
    <mergeCell ref="B38:B40"/>
    <mergeCell ref="A38:A40"/>
    <mergeCell ref="E38:E40"/>
    <mergeCell ref="B20:B22"/>
    <mergeCell ref="E25:E29"/>
    <mergeCell ref="A28:A29"/>
    <mergeCell ref="B1:E1"/>
    <mergeCell ref="B2:E2"/>
    <mergeCell ref="B3:E3"/>
    <mergeCell ref="B4:E4"/>
    <mergeCell ref="B5:E5"/>
    <mergeCell ref="A48:A51"/>
    <mergeCell ref="B48:B51"/>
    <mergeCell ref="B23:C23"/>
    <mergeCell ref="B24:C24"/>
    <mergeCell ref="A25:A27"/>
    <mergeCell ref="B28:C28"/>
    <mergeCell ref="B29:C29"/>
    <mergeCell ref="A20:A24"/>
    <mergeCell ref="A59:A61"/>
    <mergeCell ref="B59:B61"/>
    <mergeCell ref="A52:A55"/>
    <mergeCell ref="B52:B55"/>
    <mergeCell ref="A56:A58"/>
    <mergeCell ref="B56:B58"/>
    <mergeCell ref="F14:F16"/>
    <mergeCell ref="F17:F19"/>
    <mergeCell ref="F20:F24"/>
    <mergeCell ref="F25:F29"/>
    <mergeCell ref="B7:E7"/>
    <mergeCell ref="B17:B19"/>
    <mergeCell ref="C13:D13"/>
    <mergeCell ref="B9:E10"/>
    <mergeCell ref="E20:E24"/>
    <mergeCell ref="F52:F55"/>
    <mergeCell ref="F56:F58"/>
    <mergeCell ref="F59:F61"/>
    <mergeCell ref="F30:F32"/>
    <mergeCell ref="F33:F36"/>
    <mergeCell ref="F37:F41"/>
    <mergeCell ref="F42:F47"/>
    <mergeCell ref="F48:F51"/>
  </mergeCells>
  <pageMargins left="0.7" right="0.7" top="1" bottom="0.75" header="0.3" footer="0.3"/>
  <pageSetup orientation="portrait" horizontalDpi="4294967293" verticalDpi="4294967293" r:id="rId1"/>
  <headerFooter>
    <oddHeader>&amp;CSources of Values 
NBCS Minimum Design Standards</oddHeader>
    <oddFooter xml:space="preserve">&amp;RJuly 15, 2017 Version
</oddFooter>
  </headerFooter>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Stnds vs Design</vt:lpstr>
      <vt:lpstr>Lists</vt:lpstr>
      <vt:lpstr>RelaxationChecklist</vt:lpstr>
      <vt:lpstr>428NAC2-004</vt:lpstr>
      <vt:lpstr>MDS Sources</vt:lpstr>
      <vt:lpstr>AgencyType</vt:lpstr>
      <vt:lpstr>Area</vt:lpstr>
      <vt:lpstr>HCZSlope</vt:lpstr>
      <vt:lpstr>NFC</vt:lpstr>
      <vt:lpstr>Part</vt:lpstr>
      <vt:lpstr>'428NAC2-004'!Print_Area</vt:lpstr>
      <vt:lpstr>Lists!Print_Area</vt:lpstr>
      <vt:lpstr>'MDS Sources'!Print_Area</vt:lpstr>
      <vt:lpstr>RelaxationChecklist!Print_Area</vt:lpstr>
      <vt:lpstr>'Stnds vs Design'!Print_Area</vt:lpstr>
      <vt:lpstr>SectionType</vt:lpstr>
      <vt:lpstr>SFC</vt:lpstr>
      <vt:lpstr>ShoulderSurface</vt:lpstr>
      <vt:lpstr>StructuralCapacity</vt:lpstr>
      <vt:lpstr>Subsection</vt:lpstr>
      <vt:lpstr>Terrain</vt:lpstr>
      <vt:lpstr>Title</vt:lpstr>
      <vt:lpstr>WorkType</vt:lpstr>
      <vt:lpstr>YesNo</vt:lpstr>
    </vt:vector>
  </TitlesOfParts>
  <Company>NDOT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Relaxation of Stnds_Stnds Compare</dc:title>
  <dc:creator>James Wilkinson</dc:creator>
  <cp:keywords>Relaxation, Standards, NBCS, NDOT, LTAP</cp:keywords>
  <dc:description>Corrected formulas Superelevation and Grade, columns G and I.</dc:description>
  <cp:lastModifiedBy>James Wilkinson</cp:lastModifiedBy>
  <cp:lastPrinted>2017-07-18T21:29:06Z</cp:lastPrinted>
  <dcterms:created xsi:type="dcterms:W3CDTF">2017-07-09T12:23:45Z</dcterms:created>
  <dcterms:modified xsi:type="dcterms:W3CDTF">2017-09-10T19:54:17Z</dcterms:modified>
  <cp:category>Instruction</cp:category>
</cp:coreProperties>
</file>