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L:\5311 INFORMATION\Timesheet &amp; Calc%\"/>
    </mc:Choice>
  </mc:AlternateContent>
  <xr:revisionPtr revIDLastSave="0" documentId="13_ncr:1_{73641093-2C7C-48B2-ADEB-D33D5408579A}" xr6:coauthVersionLast="47" xr6:coauthVersionMax="47" xr10:uidLastSave="{00000000-0000-0000-0000-000000000000}"/>
  <bookViews>
    <workbookView xWindow="-108" yWindow="-108" windowWidth="30936" windowHeight="16896" firstSheet="1" activeTab="1" xr2:uid="{7A93D2FF-4EE1-45B0-9D75-7EC858C61A67}"/>
  </bookViews>
  <sheets>
    <sheet name="Sheet1" sheetId="1" state="hidden" r:id="rId1"/>
    <sheet name="Hourly pay period #1" sheetId="2" r:id="rId2"/>
    <sheet name="Hourly pay period #2" sheetId="13" r:id="rId3"/>
    <sheet name="Hourly pay period #3" sheetId="14" r:id="rId4"/>
    <sheet name="Empl Costs by Hour %" sheetId="10" r:id="rId5"/>
    <sheet name="Leave Time PP 1&amp;2" sheetId="19" r:id="rId6"/>
    <sheet name="Leave Time PP 3&amp;4" sheetId="20" r:id="rId7"/>
    <sheet name="Sheet2" sheetId="15" r:id="rId8"/>
    <sheet name="Blank Hourly Empl (no OT) Hours" sheetId="4" state="hidden" r:id="rId9"/>
    <sheet name="Salary pd Emp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14" l="1"/>
  <c r="B36" i="13"/>
  <c r="B36" i="2"/>
  <c r="B35" i="14"/>
  <c r="Q24" i="19"/>
  <c r="G24" i="19"/>
  <c r="Q23" i="19"/>
  <c r="G23" i="19"/>
  <c r="B35" i="13"/>
  <c r="Q25" i="20" l="1"/>
  <c r="G25" i="20"/>
  <c r="Q24" i="20"/>
  <c r="G24" i="20"/>
  <c r="Q23" i="20"/>
  <c r="G23" i="20"/>
  <c r="Q22" i="19"/>
  <c r="G22" i="19"/>
  <c r="Q21" i="19"/>
  <c r="G21" i="19"/>
  <c r="Q20" i="19"/>
  <c r="G20" i="19"/>
  <c r="Q15" i="19"/>
  <c r="G15" i="19"/>
  <c r="Q14" i="19"/>
  <c r="G14" i="19"/>
  <c r="Q13" i="19"/>
  <c r="G13" i="19"/>
  <c r="Q12" i="19"/>
  <c r="G12" i="19"/>
  <c r="Q11" i="19"/>
  <c r="G11" i="19"/>
  <c r="Q15" i="20"/>
  <c r="G15" i="20"/>
  <c r="Q14" i="20"/>
  <c r="G14" i="20"/>
  <c r="Q13" i="20"/>
  <c r="G13" i="20"/>
  <c r="Q12" i="20"/>
  <c r="G12" i="20"/>
  <c r="Q11" i="20"/>
  <c r="G11" i="20"/>
  <c r="L42" i="20"/>
  <c r="B42" i="20"/>
  <c r="P28" i="20"/>
  <c r="O28" i="20"/>
  <c r="N28" i="20"/>
  <c r="F28" i="20"/>
  <c r="E28" i="20"/>
  <c r="D28" i="20"/>
  <c r="Q27" i="20"/>
  <c r="G27" i="20"/>
  <c r="Q26" i="20"/>
  <c r="G26" i="20"/>
  <c r="Q22" i="20"/>
  <c r="G22" i="20"/>
  <c r="Q21" i="20"/>
  <c r="G21" i="20"/>
  <c r="Q20" i="20"/>
  <c r="G20" i="20"/>
  <c r="Q19" i="20"/>
  <c r="G19" i="20"/>
  <c r="Q18" i="20"/>
  <c r="G18" i="20"/>
  <c r="Q17" i="20"/>
  <c r="G17" i="20"/>
  <c r="Q16" i="20"/>
  <c r="G16" i="20"/>
  <c r="Q10" i="20"/>
  <c r="G10" i="20"/>
  <c r="H37" i="2"/>
  <c r="F36" i="2"/>
  <c r="D27" i="2"/>
  <c r="E27" i="2"/>
  <c r="F27" i="2"/>
  <c r="G27" i="2"/>
  <c r="H27" i="2"/>
  <c r="I27" i="2"/>
  <c r="J27" i="2"/>
  <c r="K27" i="2"/>
  <c r="L27" i="2"/>
  <c r="N27" i="2"/>
  <c r="O27" i="2"/>
  <c r="P27" i="2"/>
  <c r="Q27" i="2"/>
  <c r="S27" i="2"/>
  <c r="T27" i="2"/>
  <c r="U27" i="2"/>
  <c r="V27" i="2"/>
  <c r="C27" i="2"/>
  <c r="G28" i="20" l="1"/>
  <c r="F29" i="20" s="1"/>
  <c r="Q28" i="20"/>
  <c r="O29" i="20" s="1"/>
  <c r="L40" i="19"/>
  <c r="B40" i="19"/>
  <c r="P26" i="19"/>
  <c r="O26" i="19"/>
  <c r="N26" i="19"/>
  <c r="F26" i="19"/>
  <c r="E26" i="19"/>
  <c r="D26" i="19"/>
  <c r="Q25" i="19"/>
  <c r="G25" i="19"/>
  <c r="Q19" i="19"/>
  <c r="G19" i="19"/>
  <c r="Q18" i="19"/>
  <c r="G18" i="19"/>
  <c r="Q17" i="19"/>
  <c r="G17" i="19"/>
  <c r="Q16" i="19"/>
  <c r="G16" i="19"/>
  <c r="Q10" i="19"/>
  <c r="G10" i="19"/>
  <c r="D16" i="10"/>
  <c r="D29" i="20" l="1"/>
  <c r="E29" i="20"/>
  <c r="E41" i="20" s="1"/>
  <c r="Q26" i="19"/>
  <c r="N27" i="19" s="1"/>
  <c r="N32" i="19" s="1"/>
  <c r="G26" i="19"/>
  <c r="D27" i="19" s="1"/>
  <c r="P29" i="20"/>
  <c r="P40" i="20" s="1"/>
  <c r="N29" i="20"/>
  <c r="N39" i="20" s="1"/>
  <c r="F36" i="20"/>
  <c r="F33" i="20"/>
  <c r="F32" i="20"/>
  <c r="F42" i="20" s="1"/>
  <c r="F45" i="20" s="1"/>
  <c r="F39" i="20"/>
  <c r="F35" i="20"/>
  <c r="F34" i="20"/>
  <c r="F41" i="20"/>
  <c r="F38" i="20"/>
  <c r="F40" i="20"/>
  <c r="F37" i="20"/>
  <c r="D34" i="20"/>
  <c r="P41" i="20"/>
  <c r="P39" i="20"/>
  <c r="P32" i="20"/>
  <c r="O41" i="20"/>
  <c r="O38" i="20"/>
  <c r="O34" i="20"/>
  <c r="O32" i="20"/>
  <c r="O36" i="20"/>
  <c r="O37" i="20"/>
  <c r="O40" i="20"/>
  <c r="O39" i="20"/>
  <c r="O35" i="20"/>
  <c r="O33" i="20"/>
  <c r="E27" i="19"/>
  <c r="F27" i="19"/>
  <c r="E34" i="20" l="1"/>
  <c r="E38" i="20"/>
  <c r="D37" i="20"/>
  <c r="G37" i="20" s="1"/>
  <c r="D32" i="20"/>
  <c r="D41" i="20"/>
  <c r="G41" i="20" s="1"/>
  <c r="D40" i="20"/>
  <c r="G40" i="20" s="1"/>
  <c r="D38" i="20"/>
  <c r="G38" i="20" s="1"/>
  <c r="D33" i="20"/>
  <c r="G33" i="20" s="1"/>
  <c r="G29" i="20"/>
  <c r="D39" i="20"/>
  <c r="G39" i="20" s="1"/>
  <c r="E37" i="20"/>
  <c r="E39" i="20"/>
  <c r="E40" i="20"/>
  <c r="D35" i="20"/>
  <c r="G35" i="20" s="1"/>
  <c r="E32" i="20"/>
  <c r="E42" i="20" s="1"/>
  <c r="E45" i="20" s="1"/>
  <c r="N40" i="20"/>
  <c r="E36" i="20"/>
  <c r="E33" i="20"/>
  <c r="E35" i="20"/>
  <c r="D36" i="20"/>
  <c r="N31" i="19"/>
  <c r="N37" i="19"/>
  <c r="N34" i="19"/>
  <c r="N33" i="19"/>
  <c r="Q33" i="19" s="1"/>
  <c r="N36" i="19"/>
  <c r="N39" i="19"/>
  <c r="N30" i="19"/>
  <c r="N40" i="19" s="1"/>
  <c r="N43" i="19" s="1"/>
  <c r="O27" i="19"/>
  <c r="O37" i="19" s="1"/>
  <c r="N38" i="19"/>
  <c r="N35" i="19"/>
  <c r="P27" i="19"/>
  <c r="P35" i="19" s="1"/>
  <c r="D38" i="19"/>
  <c r="D30" i="19"/>
  <c r="D39" i="19"/>
  <c r="D37" i="19"/>
  <c r="D36" i="19"/>
  <c r="G36" i="19" s="1"/>
  <c r="D35" i="19"/>
  <c r="G35" i="19" s="1"/>
  <c r="D31" i="19"/>
  <c r="D40" i="19" s="1"/>
  <c r="D43" i="19" s="1"/>
  <c r="D34" i="19"/>
  <c r="G34" i="19" s="1"/>
  <c r="D32" i="19"/>
  <c r="G32" i="19" s="1"/>
  <c r="D33" i="19"/>
  <c r="Q29" i="20"/>
  <c r="N37" i="20"/>
  <c r="Q37" i="20" s="1"/>
  <c r="N35" i="20"/>
  <c r="P33" i="20"/>
  <c r="N33" i="20"/>
  <c r="Q33" i="20" s="1"/>
  <c r="N41" i="20"/>
  <c r="N38" i="20"/>
  <c r="P34" i="20"/>
  <c r="N34" i="20"/>
  <c r="Q34" i="20" s="1"/>
  <c r="P36" i="20"/>
  <c r="N32" i="20"/>
  <c r="P37" i="20"/>
  <c r="N36" i="20"/>
  <c r="Q36" i="20" s="1"/>
  <c r="P38" i="20"/>
  <c r="P35" i="20"/>
  <c r="P42" i="20"/>
  <c r="P45" i="20" s="1"/>
  <c r="G34" i="20"/>
  <c r="N42" i="20"/>
  <c r="N45" i="20" s="1"/>
  <c r="Q32" i="20"/>
  <c r="Q39" i="20"/>
  <c r="Q40" i="20"/>
  <c r="Q35" i="20"/>
  <c r="O42" i="20"/>
  <c r="O45" i="20" s="1"/>
  <c r="Q41" i="20"/>
  <c r="Q38" i="20"/>
  <c r="F37" i="19"/>
  <c r="F34" i="19"/>
  <c r="F32" i="19"/>
  <c r="F39" i="19"/>
  <c r="F36" i="19"/>
  <c r="F33" i="19"/>
  <c r="F30" i="19"/>
  <c r="F38" i="19"/>
  <c r="F35" i="19"/>
  <c r="F31" i="19"/>
  <c r="O34" i="19"/>
  <c r="O35" i="19"/>
  <c r="O32" i="19"/>
  <c r="O31" i="19"/>
  <c r="E38" i="19"/>
  <c r="E35" i="19"/>
  <c r="E32" i="19"/>
  <c r="E36" i="19"/>
  <c r="E33" i="19"/>
  <c r="E30" i="19"/>
  <c r="E39" i="19"/>
  <c r="E37" i="19"/>
  <c r="G37" i="19" s="1"/>
  <c r="E34" i="19"/>
  <c r="E31" i="19"/>
  <c r="G27" i="19"/>
  <c r="Q27" i="19"/>
  <c r="P37" i="19"/>
  <c r="P36" i="19"/>
  <c r="Q36" i="19" s="1"/>
  <c r="Q32" i="19"/>
  <c r="G39" i="19"/>
  <c r="P38" i="19" l="1"/>
  <c r="P39" i="19"/>
  <c r="P30" i="19"/>
  <c r="P32" i="19"/>
  <c r="P33" i="19"/>
  <c r="P34" i="19"/>
  <c r="Q34" i="19" s="1"/>
  <c r="P31" i="19"/>
  <c r="Q31" i="19" s="1"/>
  <c r="G38" i="19"/>
  <c r="G32" i="20"/>
  <c r="G42" i="20" s="1"/>
  <c r="D42" i="20"/>
  <c r="D45" i="20" s="1"/>
  <c r="G45" i="20" s="1"/>
  <c r="E47" i="20" s="1"/>
  <c r="G36" i="20"/>
  <c r="O39" i="19"/>
  <c r="O30" i="19"/>
  <c r="O40" i="19" s="1"/>
  <c r="O43" i="19" s="1"/>
  <c r="O33" i="19"/>
  <c r="O38" i="19"/>
  <c r="Q35" i="19"/>
  <c r="O36" i="19"/>
  <c r="G31" i="19"/>
  <c r="G33" i="19"/>
  <c r="Q38" i="19"/>
  <c r="Q30" i="19"/>
  <c r="Q40" i="19" s="1"/>
  <c r="Q39" i="19"/>
  <c r="F40" i="19"/>
  <c r="F43" i="19" s="1"/>
  <c r="Q37" i="19"/>
  <c r="Q42" i="20"/>
  <c r="F47" i="20"/>
  <c r="D47" i="20"/>
  <c r="G47" i="20" s="1"/>
  <c r="Q45" i="20"/>
  <c r="P47" i="20" s="1"/>
  <c r="G30" i="19"/>
  <c r="G40" i="19" s="1"/>
  <c r="E40" i="19"/>
  <c r="E43" i="19" s="1"/>
  <c r="P40" i="19"/>
  <c r="P43" i="19" s="1"/>
  <c r="G43" i="19"/>
  <c r="D45" i="19" s="1"/>
  <c r="N47" i="20" l="1"/>
  <c r="F45" i="19"/>
  <c r="O47" i="20"/>
  <c r="E45" i="19"/>
  <c r="G45" i="19" s="1"/>
  <c r="Q43" i="19"/>
  <c r="Q47" i="20" l="1"/>
  <c r="N45" i="19"/>
  <c r="O45" i="19"/>
  <c r="P45" i="19"/>
  <c r="Q45" i="19" l="1"/>
  <c r="L10" i="14"/>
  <c r="L20" i="14"/>
  <c r="L21" i="14"/>
  <c r="L22" i="14"/>
  <c r="L23" i="14"/>
  <c r="L24" i="14"/>
  <c r="L25" i="14"/>
  <c r="L20" i="13"/>
  <c r="L21" i="13"/>
  <c r="L22" i="13"/>
  <c r="L23" i="13"/>
  <c r="L24" i="13"/>
  <c r="L25" i="13"/>
  <c r="L19" i="14"/>
  <c r="L19" i="13"/>
  <c r="L11" i="14"/>
  <c r="L12" i="14"/>
  <c r="L13" i="14"/>
  <c r="L14" i="14"/>
  <c r="L15" i="14"/>
  <c r="L16" i="14"/>
  <c r="L11" i="13"/>
  <c r="L12" i="13"/>
  <c r="L13" i="13"/>
  <c r="L14" i="13"/>
  <c r="L15" i="13"/>
  <c r="L16" i="13"/>
  <c r="L10" i="13"/>
  <c r="D25" i="10"/>
  <c r="C25" i="10"/>
  <c r="C16" i="10"/>
  <c r="B25" i="10"/>
  <c r="B16" i="10"/>
  <c r="H37" i="13"/>
  <c r="H37" i="14"/>
  <c r="H35" i="13"/>
  <c r="H35" i="14"/>
  <c r="F35" i="13"/>
  <c r="D35" i="13" s="1"/>
  <c r="F35" i="14"/>
  <c r="D35" i="14" s="1"/>
  <c r="F37" i="13"/>
  <c r="D37" i="13" s="1"/>
  <c r="F37" i="14"/>
  <c r="O37" i="13"/>
  <c r="O37" i="14"/>
  <c r="O35" i="13"/>
  <c r="O35" i="14"/>
  <c r="U21" i="13"/>
  <c r="U24" i="13"/>
  <c r="U25" i="13"/>
  <c r="U23" i="14"/>
  <c r="U11" i="13"/>
  <c r="U15" i="13"/>
  <c r="U12" i="14"/>
  <c r="U13" i="14"/>
  <c r="U10" i="2"/>
  <c r="K20" i="13"/>
  <c r="U20" i="13" s="1"/>
  <c r="K21" i="13"/>
  <c r="K22" i="13"/>
  <c r="U22" i="13" s="1"/>
  <c r="K23" i="13"/>
  <c r="U23" i="13" s="1"/>
  <c r="K24" i="13"/>
  <c r="K25" i="13"/>
  <c r="K20" i="14"/>
  <c r="U20" i="14" s="1"/>
  <c r="K21" i="14"/>
  <c r="U21" i="14" s="1"/>
  <c r="K22" i="14"/>
  <c r="U22" i="14" s="1"/>
  <c r="K23" i="14"/>
  <c r="K24" i="14"/>
  <c r="U24" i="14" s="1"/>
  <c r="K25" i="14"/>
  <c r="U25" i="14" s="1"/>
  <c r="K20" i="2"/>
  <c r="U20" i="2" s="1"/>
  <c r="K21" i="2"/>
  <c r="U21" i="2" s="1"/>
  <c r="K22" i="2"/>
  <c r="U22" i="2" s="1"/>
  <c r="K23" i="2"/>
  <c r="U23" i="2" s="1"/>
  <c r="K24" i="2"/>
  <c r="U24" i="2" s="1"/>
  <c r="K25" i="2"/>
  <c r="U25" i="2" s="1"/>
  <c r="K19" i="13"/>
  <c r="U19" i="13" s="1"/>
  <c r="K19" i="14"/>
  <c r="U19" i="14" s="1"/>
  <c r="K19" i="2"/>
  <c r="U19" i="2" s="1"/>
  <c r="K11" i="13"/>
  <c r="K12" i="13"/>
  <c r="U12" i="13" s="1"/>
  <c r="K13" i="13"/>
  <c r="U13" i="13" s="1"/>
  <c r="K14" i="13"/>
  <c r="U14" i="13" s="1"/>
  <c r="K15" i="13"/>
  <c r="K16" i="13"/>
  <c r="U16" i="13" s="1"/>
  <c r="K11" i="14"/>
  <c r="U11" i="14" s="1"/>
  <c r="K12" i="14"/>
  <c r="K13" i="14"/>
  <c r="K14" i="14"/>
  <c r="U14" i="14" s="1"/>
  <c r="K15" i="14"/>
  <c r="U15" i="14" s="1"/>
  <c r="K16" i="14"/>
  <c r="U16" i="14" s="1"/>
  <c r="K11" i="2"/>
  <c r="U11" i="2" s="1"/>
  <c r="K12" i="2"/>
  <c r="U12" i="2" s="1"/>
  <c r="K13" i="2"/>
  <c r="U13" i="2" s="1"/>
  <c r="K14" i="2"/>
  <c r="U14" i="2" s="1"/>
  <c r="K15" i="2"/>
  <c r="U15" i="2" s="1"/>
  <c r="K16" i="2"/>
  <c r="U16" i="2" s="1"/>
  <c r="K10" i="13"/>
  <c r="U10" i="13" s="1"/>
  <c r="K10" i="14"/>
  <c r="U10" i="14" s="1"/>
  <c r="K10" i="2"/>
  <c r="J10" i="13"/>
  <c r="J10" i="14"/>
  <c r="J10" i="2"/>
  <c r="I10" i="13"/>
  <c r="I10" i="14"/>
  <c r="I10" i="2"/>
  <c r="L10" i="2" s="1"/>
  <c r="H26" i="13"/>
  <c r="H27" i="13" s="1"/>
  <c r="H17" i="13"/>
  <c r="H26" i="14"/>
  <c r="H27" i="14" s="1"/>
  <c r="H17" i="14"/>
  <c r="H26" i="2"/>
  <c r="H17" i="2"/>
  <c r="E26" i="13"/>
  <c r="E17" i="13"/>
  <c r="E26" i="14"/>
  <c r="E17" i="14"/>
  <c r="E26" i="2"/>
  <c r="E17" i="2"/>
  <c r="H36" i="14"/>
  <c r="F36" i="13"/>
  <c r="D37" i="14" l="1"/>
  <c r="O36" i="14"/>
  <c r="O38" i="14" s="1"/>
  <c r="F36" i="14"/>
  <c r="D36" i="14" s="1"/>
  <c r="H36" i="13"/>
  <c r="D36" i="13" s="1"/>
  <c r="D38" i="13" s="1"/>
  <c r="B41" i="13" s="1"/>
  <c r="O36" i="13"/>
  <c r="O38" i="13" s="1"/>
  <c r="F37" i="2"/>
  <c r="D37" i="2" s="1"/>
  <c r="H38" i="14"/>
  <c r="F38" i="13"/>
  <c r="E27" i="14"/>
  <c r="E27" i="13"/>
  <c r="A7" i="10"/>
  <c r="C3" i="13"/>
  <c r="A15" i="10" s="1"/>
  <c r="C2" i="13"/>
  <c r="C2" i="14" s="1"/>
  <c r="Q25" i="10"/>
  <c r="Q16" i="10"/>
  <c r="Q8" i="10"/>
  <c r="I20" i="13"/>
  <c r="S20" i="13" s="1"/>
  <c r="I21" i="13"/>
  <c r="S21" i="13" s="1"/>
  <c r="I22" i="13"/>
  <c r="S22" i="13" s="1"/>
  <c r="I23" i="13"/>
  <c r="S23" i="13" s="1"/>
  <c r="I24" i="13"/>
  <c r="S24" i="13" s="1"/>
  <c r="I25" i="13"/>
  <c r="I20" i="14"/>
  <c r="I21" i="14"/>
  <c r="S21" i="14" s="1"/>
  <c r="I22" i="14"/>
  <c r="I23" i="14"/>
  <c r="I24" i="14"/>
  <c r="S24" i="14" s="1"/>
  <c r="I25" i="14"/>
  <c r="I20" i="2"/>
  <c r="I21" i="2"/>
  <c r="I22" i="2"/>
  <c r="I23" i="2"/>
  <c r="I24" i="2"/>
  <c r="I25" i="2"/>
  <c r="I19" i="13"/>
  <c r="I19" i="14"/>
  <c r="I19" i="2"/>
  <c r="J11" i="13"/>
  <c r="T11" i="13" s="1"/>
  <c r="J12" i="13"/>
  <c r="J13" i="13"/>
  <c r="T13" i="13" s="1"/>
  <c r="J14" i="13"/>
  <c r="T14" i="13" s="1"/>
  <c r="J15" i="13"/>
  <c r="T15" i="13" s="1"/>
  <c r="J16" i="13"/>
  <c r="T16" i="13" s="1"/>
  <c r="J11" i="14"/>
  <c r="T11" i="14" s="1"/>
  <c r="J12" i="14"/>
  <c r="J13" i="14"/>
  <c r="J14" i="14"/>
  <c r="J15" i="14"/>
  <c r="T15" i="14" s="1"/>
  <c r="J16" i="14"/>
  <c r="T16" i="14" s="1"/>
  <c r="J11" i="2"/>
  <c r="J12" i="2"/>
  <c r="J13" i="2"/>
  <c r="J14" i="2"/>
  <c r="J15" i="2"/>
  <c r="J16" i="2"/>
  <c r="T10" i="13"/>
  <c r="T10" i="14"/>
  <c r="T10" i="2"/>
  <c r="I11" i="13"/>
  <c r="I12" i="13"/>
  <c r="S12" i="13" s="1"/>
  <c r="I13" i="13"/>
  <c r="S13" i="13" s="1"/>
  <c r="I14" i="13"/>
  <c r="S14" i="13" s="1"/>
  <c r="I15" i="13"/>
  <c r="S15" i="13" s="1"/>
  <c r="I16" i="13"/>
  <c r="I11" i="14"/>
  <c r="I12" i="14"/>
  <c r="I13" i="14"/>
  <c r="I14" i="14"/>
  <c r="S14" i="14" s="1"/>
  <c r="I15" i="14"/>
  <c r="I16" i="14"/>
  <c r="I11" i="2"/>
  <c r="L11" i="2" s="1"/>
  <c r="I12" i="2"/>
  <c r="I13" i="2"/>
  <c r="I14" i="2"/>
  <c r="I15" i="2"/>
  <c r="L15" i="2" s="1"/>
  <c r="I16" i="2"/>
  <c r="L16" i="2" s="1"/>
  <c r="S10" i="14"/>
  <c r="A25" i="10"/>
  <c r="A16" i="10"/>
  <c r="P26" i="14"/>
  <c r="O26" i="14"/>
  <c r="N26" i="14"/>
  <c r="G26" i="14"/>
  <c r="F26" i="14"/>
  <c r="D26" i="14"/>
  <c r="C26" i="14"/>
  <c r="Q25" i="14"/>
  <c r="J25" i="14"/>
  <c r="T25" i="14" s="1"/>
  <c r="Q24" i="14"/>
  <c r="J24" i="14"/>
  <c r="T24" i="14" s="1"/>
  <c r="Q23" i="14"/>
  <c r="J23" i="14"/>
  <c r="T23" i="14" s="1"/>
  <c r="Q22" i="14"/>
  <c r="J22" i="14"/>
  <c r="T22" i="14" s="1"/>
  <c r="Q21" i="14"/>
  <c r="J21" i="14"/>
  <c r="T21" i="14" s="1"/>
  <c r="Q20" i="14"/>
  <c r="J20" i="14"/>
  <c r="T20" i="14" s="1"/>
  <c r="Q19" i="14"/>
  <c r="J19" i="14"/>
  <c r="P17" i="14"/>
  <c r="O17" i="14"/>
  <c r="N17" i="14"/>
  <c r="G17" i="14"/>
  <c r="F17" i="14"/>
  <c r="D17" i="14"/>
  <c r="C17" i="14"/>
  <c r="Q16" i="14"/>
  <c r="Q15" i="14"/>
  <c r="Q14" i="14"/>
  <c r="T14" i="14"/>
  <c r="Q13" i="14"/>
  <c r="Q12" i="14"/>
  <c r="Q11" i="14"/>
  <c r="Q10" i="14"/>
  <c r="P26" i="13"/>
  <c r="O26" i="13"/>
  <c r="N26" i="13"/>
  <c r="G26" i="13"/>
  <c r="F26" i="13"/>
  <c r="D26" i="13"/>
  <c r="C26" i="13"/>
  <c r="Q25" i="13"/>
  <c r="J25" i="13"/>
  <c r="T25" i="13" s="1"/>
  <c r="S25" i="13"/>
  <c r="Q24" i="13"/>
  <c r="J24" i="13"/>
  <c r="T24" i="13" s="1"/>
  <c r="Q23" i="13"/>
  <c r="J23" i="13"/>
  <c r="T23" i="13" s="1"/>
  <c r="Q22" i="13"/>
  <c r="J22" i="13"/>
  <c r="T22" i="13" s="1"/>
  <c r="Q21" i="13"/>
  <c r="J21" i="13"/>
  <c r="T21" i="13" s="1"/>
  <c r="Q20" i="13"/>
  <c r="J20" i="13"/>
  <c r="T20" i="13" s="1"/>
  <c r="Q19" i="13"/>
  <c r="J19" i="13"/>
  <c r="T19" i="13" s="1"/>
  <c r="P17" i="13"/>
  <c r="O17" i="13"/>
  <c r="N17" i="13"/>
  <c r="G17" i="13"/>
  <c r="F17" i="13"/>
  <c r="D17" i="13"/>
  <c r="C17" i="13"/>
  <c r="Q16" i="13"/>
  <c r="S16" i="13"/>
  <c r="Q15" i="13"/>
  <c r="Q14" i="13"/>
  <c r="Q13" i="13"/>
  <c r="Q12" i="13"/>
  <c r="T12" i="13"/>
  <c r="Q11" i="13"/>
  <c r="Q10" i="13"/>
  <c r="B1" i="10"/>
  <c r="A8" i="10"/>
  <c r="D38" i="14" l="1"/>
  <c r="H38" i="13"/>
  <c r="F38" i="14"/>
  <c r="B41" i="14"/>
  <c r="L12" i="2"/>
  <c r="L14" i="2"/>
  <c r="L13" i="2"/>
  <c r="O27" i="14"/>
  <c r="S10" i="2"/>
  <c r="C27" i="13"/>
  <c r="S10" i="13"/>
  <c r="V10" i="13" s="1"/>
  <c r="F27" i="14"/>
  <c r="G27" i="13"/>
  <c r="G27" i="14"/>
  <c r="U17" i="14"/>
  <c r="V24" i="14"/>
  <c r="C3" i="14"/>
  <c r="A24" i="10" s="1"/>
  <c r="P27" i="13"/>
  <c r="P27" i="14"/>
  <c r="O27" i="13"/>
  <c r="U26" i="13"/>
  <c r="F27" i="13"/>
  <c r="D27" i="13"/>
  <c r="N27" i="14"/>
  <c r="J26" i="14"/>
  <c r="I17" i="14"/>
  <c r="T12" i="14"/>
  <c r="C27" i="14"/>
  <c r="D27" i="14"/>
  <c r="V14" i="14"/>
  <c r="T13" i="14"/>
  <c r="V13" i="13"/>
  <c r="V10" i="14"/>
  <c r="U26" i="14"/>
  <c r="Q26" i="14"/>
  <c r="Q17" i="14"/>
  <c r="V23" i="13"/>
  <c r="U17" i="13"/>
  <c r="Q26" i="13"/>
  <c r="V20" i="13"/>
  <c r="J26" i="13"/>
  <c r="V24" i="13"/>
  <c r="V25" i="13"/>
  <c r="V22" i="13"/>
  <c r="I26" i="13"/>
  <c r="V21" i="13"/>
  <c r="T26" i="13"/>
  <c r="Q17" i="13"/>
  <c r="N27" i="13"/>
  <c r="J17" i="13"/>
  <c r="V15" i="13"/>
  <c r="V12" i="13"/>
  <c r="V14" i="13"/>
  <c r="I17" i="13"/>
  <c r="T17" i="13"/>
  <c r="V16" i="13"/>
  <c r="V21" i="14"/>
  <c r="S11" i="14"/>
  <c r="V11" i="14" s="1"/>
  <c r="S12" i="14"/>
  <c r="S13" i="14"/>
  <c r="S15" i="14"/>
  <c r="V15" i="14" s="1"/>
  <c r="S16" i="14"/>
  <c r="V16" i="14" s="1"/>
  <c r="S19" i="14"/>
  <c r="S20" i="14"/>
  <c r="V20" i="14" s="1"/>
  <c r="S22" i="14"/>
  <c r="V22" i="14" s="1"/>
  <c r="S23" i="14"/>
  <c r="V23" i="14" s="1"/>
  <c r="S25" i="14"/>
  <c r="V25" i="14" s="1"/>
  <c r="I26" i="14"/>
  <c r="J17" i="14"/>
  <c r="T19" i="14"/>
  <c r="T26" i="14" s="1"/>
  <c r="S11" i="13"/>
  <c r="V11" i="13" s="1"/>
  <c r="S19" i="13"/>
  <c r="T17" i="14" l="1"/>
  <c r="V12" i="14"/>
  <c r="I27" i="13"/>
  <c r="U27" i="14"/>
  <c r="Q27" i="13"/>
  <c r="U27" i="13"/>
  <c r="J27" i="14"/>
  <c r="I27" i="14"/>
  <c r="T27" i="14"/>
  <c r="V13" i="14"/>
  <c r="Q27" i="14"/>
  <c r="J27" i="13"/>
  <c r="T27" i="13"/>
  <c r="S17" i="13"/>
  <c r="V17" i="13"/>
  <c r="S17" i="14"/>
  <c r="V19" i="14"/>
  <c r="V26" i="14" s="1"/>
  <c r="S26" i="14"/>
  <c r="S26" i="13"/>
  <c r="V19" i="13"/>
  <c r="V26" i="13" s="1"/>
  <c r="V17" i="14" l="1"/>
  <c r="V27" i="14" s="1"/>
  <c r="E16" i="10"/>
  <c r="B17" i="10" s="1"/>
  <c r="S27" i="13"/>
  <c r="S27" i="14"/>
  <c r="V27" i="13"/>
  <c r="C17" i="10" l="1"/>
  <c r="P19" i="10" s="1"/>
  <c r="Q18" i="10"/>
  <c r="P18" i="10"/>
  <c r="D17" i="10"/>
  <c r="C17" i="2"/>
  <c r="E25" i="10"/>
  <c r="Q19" i="10" l="1"/>
  <c r="D26" i="10"/>
  <c r="B26" i="10"/>
  <c r="C26" i="10"/>
  <c r="Q20" i="10"/>
  <c r="P20" i="10"/>
  <c r="V10" i="2"/>
  <c r="Q27" i="10" l="1"/>
  <c r="Q30" i="10" s="1"/>
  <c r="P27" i="10"/>
  <c r="Q28" i="10"/>
  <c r="P28" i="10"/>
  <c r="Q29" i="10"/>
  <c r="P29" i="10"/>
  <c r="E26" i="10"/>
  <c r="Q21" i="10" l="1"/>
  <c r="P26" i="2"/>
  <c r="O26" i="2"/>
  <c r="N26" i="2"/>
  <c r="G26" i="2"/>
  <c r="F26" i="2"/>
  <c r="D26" i="2"/>
  <c r="C26" i="2"/>
  <c r="Q25" i="2"/>
  <c r="J25" i="2"/>
  <c r="Q24" i="2"/>
  <c r="J24" i="2"/>
  <c r="S24" i="2"/>
  <c r="Q23" i="2"/>
  <c r="J23" i="2"/>
  <c r="Q22" i="2"/>
  <c r="J22" i="2"/>
  <c r="S22" i="2"/>
  <c r="Q21" i="2"/>
  <c r="J21" i="2"/>
  <c r="S21" i="2"/>
  <c r="Q20" i="2"/>
  <c r="J20" i="2"/>
  <c r="L20" i="2" s="1"/>
  <c r="Q19" i="2"/>
  <c r="J19" i="2"/>
  <c r="L19" i="2" s="1"/>
  <c r="F35" i="2" l="1"/>
  <c r="T21" i="2"/>
  <c r="L21" i="2"/>
  <c r="T25" i="2"/>
  <c r="L25" i="2"/>
  <c r="T23" i="2"/>
  <c r="L23" i="2"/>
  <c r="T24" i="2"/>
  <c r="V24" i="2" s="1"/>
  <c r="L24" i="2"/>
  <c r="T22" i="2"/>
  <c r="L22" i="2"/>
  <c r="T20" i="2"/>
  <c r="V21" i="2"/>
  <c r="V22" i="2"/>
  <c r="I26" i="2"/>
  <c r="J26" i="2"/>
  <c r="Q26" i="2"/>
  <c r="U26" i="2"/>
  <c r="S19" i="2"/>
  <c r="S20" i="2"/>
  <c r="S23" i="2"/>
  <c r="V23" i="2" s="1"/>
  <c r="S25" i="2"/>
  <c r="V25" i="2" s="1"/>
  <c r="T19" i="2"/>
  <c r="V20" i="2" l="1"/>
  <c r="T26" i="2"/>
  <c r="V19" i="2"/>
  <c r="S26" i="2"/>
  <c r="C25" i="4"/>
  <c r="B25" i="4"/>
  <c r="D25" i="4" s="1"/>
  <c r="P23" i="4"/>
  <c r="D22" i="4"/>
  <c r="C23" i="4" s="1"/>
  <c r="O26" i="4" s="1"/>
  <c r="C18" i="4"/>
  <c r="B18" i="4"/>
  <c r="P16" i="4"/>
  <c r="D15" i="4"/>
  <c r="C16" i="4" s="1"/>
  <c r="O19" i="4" s="1"/>
  <c r="C11" i="4"/>
  <c r="B11" i="4"/>
  <c r="P8" i="4"/>
  <c r="D8" i="4"/>
  <c r="C9" i="4" s="1"/>
  <c r="O11" i="4" s="1"/>
  <c r="M44" i="3"/>
  <c r="L44" i="3"/>
  <c r="M43" i="3"/>
  <c r="L43" i="3"/>
  <c r="M42" i="3"/>
  <c r="L42" i="3"/>
  <c r="M41" i="3"/>
  <c r="L41" i="3"/>
  <c r="M40" i="3"/>
  <c r="L40" i="3"/>
  <c r="M39" i="3"/>
  <c r="L39" i="3"/>
  <c r="M38" i="3"/>
  <c r="L38" i="3"/>
  <c r="M35" i="3"/>
  <c r="L35" i="3"/>
  <c r="M34" i="3"/>
  <c r="L34" i="3"/>
  <c r="M33" i="3"/>
  <c r="L33" i="3"/>
  <c r="M32" i="3"/>
  <c r="L32" i="3"/>
  <c r="M31" i="3"/>
  <c r="L31" i="3"/>
  <c r="M30" i="3"/>
  <c r="L30" i="3"/>
  <c r="M29" i="3"/>
  <c r="L29" i="3"/>
  <c r="M27" i="3"/>
  <c r="L27" i="3"/>
  <c r="M26" i="3"/>
  <c r="L26" i="3"/>
  <c r="M25" i="3"/>
  <c r="L25" i="3"/>
  <c r="M24" i="3"/>
  <c r="L24" i="3"/>
  <c r="M23" i="3"/>
  <c r="L23" i="3"/>
  <c r="M22" i="3"/>
  <c r="L22" i="3"/>
  <c r="M21" i="3"/>
  <c r="L21" i="3"/>
  <c r="M18" i="3"/>
  <c r="L18" i="3"/>
  <c r="M17" i="3"/>
  <c r="L17" i="3"/>
  <c r="M16" i="3"/>
  <c r="L16" i="3"/>
  <c r="M15" i="3"/>
  <c r="L15" i="3"/>
  <c r="M14" i="3"/>
  <c r="L14" i="3"/>
  <c r="M13" i="3"/>
  <c r="L13" i="3"/>
  <c r="L12" i="3"/>
  <c r="F44" i="3"/>
  <c r="F43" i="3"/>
  <c r="F42" i="3"/>
  <c r="F41" i="3"/>
  <c r="F40" i="3"/>
  <c r="F39" i="3"/>
  <c r="F38" i="3"/>
  <c r="F35" i="3"/>
  <c r="F34" i="3"/>
  <c r="F33" i="3"/>
  <c r="F32" i="3"/>
  <c r="F31" i="3"/>
  <c r="F30" i="3"/>
  <c r="F29" i="3"/>
  <c r="F27" i="3"/>
  <c r="F26" i="3"/>
  <c r="F25" i="3"/>
  <c r="F24" i="3"/>
  <c r="F23" i="3"/>
  <c r="F22" i="3"/>
  <c r="F21" i="3"/>
  <c r="F18" i="3"/>
  <c r="F17" i="3"/>
  <c r="F16" i="3"/>
  <c r="F15" i="3"/>
  <c r="F14" i="3"/>
  <c r="F13" i="3"/>
  <c r="F12" i="3"/>
  <c r="D45" i="3"/>
  <c r="D36" i="3"/>
  <c r="D28" i="3"/>
  <c r="D19" i="3"/>
  <c r="I45" i="3"/>
  <c r="H45" i="3"/>
  <c r="E45" i="3"/>
  <c r="C45" i="3"/>
  <c r="J44" i="3"/>
  <c r="J43" i="3"/>
  <c r="J42" i="3"/>
  <c r="J41" i="3"/>
  <c r="J40" i="3"/>
  <c r="J39" i="3"/>
  <c r="J38" i="3"/>
  <c r="I36" i="3"/>
  <c r="H36" i="3"/>
  <c r="E36" i="3"/>
  <c r="C36" i="3"/>
  <c r="J35" i="3"/>
  <c r="J34" i="3"/>
  <c r="J33" i="3"/>
  <c r="J32" i="3"/>
  <c r="J31" i="3"/>
  <c r="J30" i="3"/>
  <c r="J29" i="3"/>
  <c r="K46" i="3"/>
  <c r="I28" i="3"/>
  <c r="H28" i="3"/>
  <c r="E28" i="3"/>
  <c r="C28" i="3"/>
  <c r="J27" i="3"/>
  <c r="J26" i="3"/>
  <c r="J25" i="3"/>
  <c r="J24" i="3"/>
  <c r="J23" i="3"/>
  <c r="J22" i="3"/>
  <c r="J21" i="3"/>
  <c r="I19" i="3"/>
  <c r="H19" i="3"/>
  <c r="E19" i="3"/>
  <c r="C19" i="3"/>
  <c r="J18" i="3"/>
  <c r="J17" i="3"/>
  <c r="N17" i="3" s="1"/>
  <c r="J16" i="3"/>
  <c r="J15" i="3"/>
  <c r="J14" i="3"/>
  <c r="J13" i="3"/>
  <c r="N13" i="3" s="1"/>
  <c r="M12" i="3"/>
  <c r="J12" i="3"/>
  <c r="Q16" i="2"/>
  <c r="Q15" i="2"/>
  <c r="Q14" i="2"/>
  <c r="Q13" i="2"/>
  <c r="Q12" i="2"/>
  <c r="Q11" i="2"/>
  <c r="Q10" i="2"/>
  <c r="V26" i="2" l="1"/>
  <c r="N25" i="3"/>
  <c r="N27" i="3"/>
  <c r="N34" i="3"/>
  <c r="N42" i="3"/>
  <c r="D11" i="4"/>
  <c r="D28" i="4" s="1"/>
  <c r="P19" i="4"/>
  <c r="D18" i="4"/>
  <c r="B23" i="4"/>
  <c r="O25" i="4" s="1"/>
  <c r="B28" i="4"/>
  <c r="U17" i="2"/>
  <c r="P11" i="4"/>
  <c r="P26" i="4"/>
  <c r="B16" i="4"/>
  <c r="P18" i="4" s="1"/>
  <c r="P20" i="4" s="1"/>
  <c r="C28" i="4"/>
  <c r="B9" i="4"/>
  <c r="P10" i="4" s="1"/>
  <c r="N15" i="3"/>
  <c r="N44" i="3"/>
  <c r="N23" i="3"/>
  <c r="N32" i="3"/>
  <c r="C46" i="3"/>
  <c r="N18" i="3"/>
  <c r="N39" i="3"/>
  <c r="N21" i="3"/>
  <c r="D46" i="3"/>
  <c r="N16" i="3"/>
  <c r="N26" i="3"/>
  <c r="N35" i="3"/>
  <c r="N38" i="3"/>
  <c r="N29" i="3"/>
  <c r="N30" i="3"/>
  <c r="N22" i="3"/>
  <c r="N31" i="3"/>
  <c r="I46" i="3"/>
  <c r="E46" i="3"/>
  <c r="N40" i="3"/>
  <c r="H46" i="3"/>
  <c r="N12" i="3"/>
  <c r="N41" i="3"/>
  <c r="N14" i="3"/>
  <c r="N24" i="3"/>
  <c r="N33" i="3"/>
  <c r="N43" i="3"/>
  <c r="F36" i="3"/>
  <c r="F19" i="3"/>
  <c r="F28" i="3"/>
  <c r="F45" i="3"/>
  <c r="J28" i="3"/>
  <c r="J36" i="3"/>
  <c r="M28" i="3"/>
  <c r="M36" i="3"/>
  <c r="J45" i="3"/>
  <c r="M45" i="3"/>
  <c r="J19" i="3"/>
  <c r="M19" i="3"/>
  <c r="P17" i="2"/>
  <c r="O17" i="2"/>
  <c r="N17" i="2"/>
  <c r="D17" i="2"/>
  <c r="F17" i="2"/>
  <c r="G17" i="2"/>
  <c r="T16" i="2"/>
  <c r="T15" i="2"/>
  <c r="S15" i="2"/>
  <c r="T14" i="2"/>
  <c r="T13" i="2"/>
  <c r="T12" i="2"/>
  <c r="S11" i="2"/>
  <c r="O37" i="2" l="1"/>
  <c r="D8" i="10"/>
  <c r="O36" i="2"/>
  <c r="O35" i="2"/>
  <c r="H35" i="2"/>
  <c r="C8" i="10"/>
  <c r="D23" i="4"/>
  <c r="P25" i="4"/>
  <c r="T11" i="2"/>
  <c r="T17" i="2" s="1"/>
  <c r="I17" i="2"/>
  <c r="V15" i="2"/>
  <c r="P27" i="4"/>
  <c r="P32" i="4"/>
  <c r="P12" i="4"/>
  <c r="D16" i="4"/>
  <c r="O18" i="4"/>
  <c r="P33" i="4"/>
  <c r="O10" i="4"/>
  <c r="D9" i="4"/>
  <c r="S14" i="2"/>
  <c r="V14" i="2" s="1"/>
  <c r="S13" i="2"/>
  <c r="V13" i="2" s="1"/>
  <c r="S12" i="2"/>
  <c r="V12" i="2" s="1"/>
  <c r="S16" i="2"/>
  <c r="V16" i="2" s="1"/>
  <c r="N45" i="3"/>
  <c r="L36" i="3"/>
  <c r="J46" i="3"/>
  <c r="F46" i="3"/>
  <c r="M46" i="3"/>
  <c r="L28" i="3"/>
  <c r="L45" i="3"/>
  <c r="L19" i="3"/>
  <c r="N36" i="3"/>
  <c r="N19" i="3"/>
  <c r="N28" i="3"/>
  <c r="Q17" i="2"/>
  <c r="J17" i="2"/>
  <c r="O38" i="2" l="1"/>
  <c r="H36" i="2"/>
  <c r="D36" i="2" s="1"/>
  <c r="B8" i="10"/>
  <c r="E8" i="10" s="1"/>
  <c r="F38" i="2"/>
  <c r="H38" i="2"/>
  <c r="D35" i="2"/>
  <c r="L46" i="3"/>
  <c r="V11" i="2"/>
  <c r="V17" i="2" s="1"/>
  <c r="S17" i="2"/>
  <c r="N46" i="3"/>
  <c r="D38" i="2" l="1"/>
  <c r="B41" i="2" s="1"/>
  <c r="B9" i="10"/>
  <c r="C9" i="10"/>
  <c r="D9" i="10"/>
  <c r="E17" i="10" l="1"/>
  <c r="E9" i="10"/>
  <c r="P12" i="10"/>
  <c r="Q11" i="10"/>
  <c r="P11" i="10"/>
  <c r="Q10" i="10"/>
  <c r="P10" i="10"/>
  <c r="Q12" i="10"/>
  <c r="Q13" i="10" l="1"/>
  <c r="K17" i="13"/>
  <c r="K17" i="14"/>
  <c r="K17" i="2"/>
  <c r="K27" i="13"/>
  <c r="K26" i="13"/>
  <c r="K26" i="2"/>
  <c r="K26" i="14"/>
  <c r="K27" i="14" s="1"/>
  <c r="L17" i="2"/>
  <c r="L26" i="2"/>
  <c r="L17" i="13"/>
  <c r="L17" i="14"/>
  <c r="L27" i="14"/>
  <c r="L26" i="14"/>
  <c r="L26" i="13"/>
  <c r="L27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tc={E4163B81-0AA0-4CD6-BB92-EDA4FADE5F7A}</author>
    <author>tc={5BDAC60E-9E37-40E8-A7F5-D99D4B557542}</author>
    <author>tc={3F9057EC-7ECB-4E3C-B159-461B7F0CC03D}</author>
  </authors>
  <commentList>
    <comment ref="O3" authorId="0" shapeId="0" xr:uid="{E4163B81-0AA0-4CD6-BB92-EDA4FADE5F7A}">
      <text>
        <t>[Threaded comment]
Your version of Excel allows you to read this threaded comment; however, any edits to it will get removed if the file is opened in a newer version of Excel. Learn more: https://go.microsoft.com/fwlink/?linkid=870924
Comment:
    Print out &amp; sign hard copy for approvals</t>
      </text>
    </comment>
    <comment ref="O5" authorId="1" shapeId="0" xr:uid="{5BDAC60E-9E37-40E8-A7F5-D99D4B557542}">
      <text>
        <t>[Threaded comment]
Your version of Excel allows you to read this threaded comment; however, any edits to it will get removed if the file is opened in a newer version of Excel. Learn more: https://go.microsoft.com/fwlink/?linkid=870924
Comment:
    Print out &amp; sign hard copy for approvals</t>
      </text>
    </comment>
    <comment ref="B35" authorId="2" shapeId="0" xr:uid="{3F9057EC-7ECB-4E3C-B159-461B7F0CC03D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Enter hourly rate 
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tc={F3C9D3EF-F9C5-416F-A17D-C002F411CFA3}</author>
    <author>tc={D42491C4-8C14-4071-9411-C7796537FC1C}</author>
  </authors>
  <commentList>
    <comment ref="O3" authorId="0" shapeId="0" xr:uid="{F3C9D3EF-F9C5-416F-A17D-C002F411CFA3}">
      <text>
        <t>[Threaded comment]
Your version of Excel allows you to read this threaded comment; however, any edits to it will get removed if the file is opened in a newer version of Excel. Learn more: https://go.microsoft.com/fwlink/?linkid=870924
Comment:
    Print out &amp; sign hard copy for approvals</t>
      </text>
    </comment>
    <comment ref="O5" authorId="1" shapeId="0" xr:uid="{D42491C4-8C14-4071-9411-C7796537FC1C}">
      <text>
        <t>[Threaded comment]
Your version of Excel allows you to read this threaded comment; however, any edits to it will get removed if the file is opened in a newer version of Excel. Learn more: https://go.microsoft.com/fwlink/?linkid=870924
Comment:
    Print out &amp; sign hard copy for approvals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tc={2771AAC0-1AFF-41F7-AE22-A6CBC6513E2E}</author>
    <author>tc={5D0617EA-E211-45AF-9648-02C807C88EC7}</author>
  </authors>
  <commentList>
    <comment ref="O3" authorId="0" shapeId="0" xr:uid="{2771AAC0-1AFF-41F7-AE22-A6CBC6513E2E}">
      <text>
        <t>[Threaded comment]
Your version of Excel allows you to read this threaded comment; however, any edits to it will get removed if the file is opened in a newer version of Excel. Learn more: https://go.microsoft.com/fwlink/?linkid=870924
Comment:
    Print out &amp; sign hard copy for approvals</t>
      </text>
    </comment>
    <comment ref="O5" authorId="1" shapeId="0" xr:uid="{5D0617EA-E211-45AF-9648-02C807C88EC7}">
      <text>
        <t>[Threaded comment]
Your version of Excel allows you to read this threaded comment; however, any edits to it will get removed if the file is opened in a newer version of Excel. Learn more: https://go.microsoft.com/fwlink/?linkid=870924
Comment:
    Print out &amp; sign hard copy for approvals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Weyers, June</author>
  </authors>
  <commentList>
    <comment ref="B2" authorId="0" shapeId="0" xr:uid="{358A2580-9C8A-4728-A7C3-A4EF3F8BF01F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Month requesting reimbursement for.</t>
        </r>
      </text>
    </comment>
    <comment ref="H8" authorId="0" shapeId="0" xr:uid="{F7740495-4A12-45EF-873C-1288E5C1C75B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all applicable Employer Costs that are reimburseable in the appropriate columns.</t>
        </r>
      </text>
    </comment>
    <comment ref="H16" authorId="0" shapeId="0" xr:uid="{AD86E80F-9E87-48EB-923F-36C3977DB977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all applicable Employer Costs that are reimburseable in the appropriate columns.</t>
        </r>
      </text>
    </comment>
    <comment ref="A24" authorId="0" shapeId="0" xr:uid="{5B300FAE-2B9C-433F-A3A5-A4838A04C30C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Employee's full Name.</t>
        </r>
      </text>
    </comment>
    <comment ref="H25" authorId="0" shapeId="0" xr:uid="{67CE44FB-A145-4324-BC9E-169885BD9CE0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all applicable Employer Costs that are reimburseable in the appropriate columns.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Weyers, June</author>
  </authors>
  <commentList>
    <comment ref="B1" authorId="0" shapeId="0" xr:uid="{C80523FE-29DF-4DF9-B1E4-EC582A897511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Subrecipient Name requesting reimbursement.
</t>
        </r>
      </text>
    </comment>
    <comment ref="B2" authorId="0" shapeId="0" xr:uid="{F66D7781-2845-42AD-81B7-6555CE0AFD39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Month requesting reimbursement for.</t>
        </r>
      </text>
    </comment>
    <comment ref="A7" authorId="0" shapeId="0" xr:uid="{628DDAA4-A3A0-4529-9B38-3E472F98A495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Employee's full Name.</t>
        </r>
      </text>
    </comment>
    <comment ref="G8" authorId="0" shapeId="0" xr:uid="{36C9916B-72A1-47FC-9956-876764F502A1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all applicable Employer Costs that are reimburseable in the appropriate columns.</t>
        </r>
      </text>
    </comment>
    <comment ref="D11" authorId="0" shapeId="0" xr:uid="{3A2FAEA6-FD8D-479D-8D08-D918E684BCF3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This Total should equal gross pay on pay stub.</t>
        </r>
      </text>
    </comment>
    <comment ref="D18" authorId="0" shapeId="0" xr:uid="{BBAED271-3DFC-411C-9C32-E98E80F3C3F3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This Total should equal gross pay on pay stub.</t>
        </r>
      </text>
    </comment>
    <comment ref="D25" authorId="0" shapeId="0" xr:uid="{A91A89C0-33E9-4A7A-BDEF-1E2264FE29B3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This Total should equal gross pay on pay stub.</t>
        </r>
      </text>
    </comment>
  </commentList>
</comments>
</file>

<file path=xl/sharedStrings.xml><?xml version="1.0" encoding="utf-8"?>
<sst xmlns="http://schemas.openxmlformats.org/spreadsheetml/2006/main" count="599" uniqueCount="225">
  <si>
    <t>Day</t>
  </si>
  <si>
    <t>Date</t>
  </si>
  <si>
    <t>Transit leave</t>
  </si>
  <si>
    <t>Non transit/non federal regular hours</t>
  </si>
  <si>
    <t>Mon</t>
  </si>
  <si>
    <t>Tue</t>
  </si>
  <si>
    <t>Wed</t>
  </si>
  <si>
    <t>Thurs</t>
  </si>
  <si>
    <t>Fri</t>
  </si>
  <si>
    <t>Sat</t>
  </si>
  <si>
    <t>Sun</t>
  </si>
  <si>
    <t xml:space="preserve">Transit operating regular hours </t>
  </si>
  <si>
    <t>Transit non operating regular hours</t>
  </si>
  <si>
    <t>Pay Summary</t>
  </si>
  <si>
    <t>Workmans Comp</t>
  </si>
  <si>
    <t>FICA</t>
  </si>
  <si>
    <t>SS</t>
  </si>
  <si>
    <t>Medicare</t>
  </si>
  <si>
    <t>Retirement</t>
  </si>
  <si>
    <t>Life Ins</t>
  </si>
  <si>
    <t>Other (describe)</t>
  </si>
  <si>
    <t>Total Pay</t>
  </si>
  <si>
    <t>Transit total regular hours</t>
  </si>
  <si>
    <t>Transit total OT hours</t>
  </si>
  <si>
    <t>Total Transit Hours</t>
  </si>
  <si>
    <t>Weekly total</t>
  </si>
  <si>
    <t>Weekly Total</t>
  </si>
  <si>
    <t>Bi-Weekly Total</t>
  </si>
  <si>
    <t>Transit non operating OT hours</t>
  </si>
  <si>
    <t>Transit operating OT hours</t>
  </si>
  <si>
    <t>Non transit /non federal leave</t>
  </si>
  <si>
    <t>Non transit/non federal OT hours</t>
  </si>
  <si>
    <t>Total Transit and Non-Transit/Non federal hours Hours</t>
  </si>
  <si>
    <t>Total Transit and Non-Transit/Non federal regular hours</t>
  </si>
  <si>
    <t>Total Transit and Non-Transit/Non OT hours</t>
  </si>
  <si>
    <t>Total Transit Operating Hours</t>
  </si>
  <si>
    <t>Total Non-Transit/Non-Federal Regular Hours</t>
  </si>
  <si>
    <t>Total Non-Transit/Non-Federal OT Hours</t>
  </si>
  <si>
    <t>Total Non-Transit/Non-federal Hours</t>
  </si>
  <si>
    <t>Total Transit regular Operating Hours</t>
  </si>
  <si>
    <t>Total Transit OT Oerating Hours</t>
  </si>
  <si>
    <t>Total Transit regular Non-Operating Hours</t>
  </si>
  <si>
    <t>Total Transit OT Non-Oerating Hours</t>
  </si>
  <si>
    <t>Total Non-Operating Hours</t>
  </si>
  <si>
    <t>% Non-Operating Hours</t>
  </si>
  <si>
    <t>Health/Dental Vision</t>
  </si>
  <si>
    <t>Employer Costs</t>
  </si>
  <si>
    <t>% Non-Transit/Non-Federal Hours</t>
  </si>
  <si>
    <t>% Transit Operating Hours</t>
  </si>
  <si>
    <t>Rate Per Hour (regular)</t>
  </si>
  <si>
    <t>Total Non-Transit/Non-Federal Regular Pay</t>
  </si>
  <si>
    <t>Total Non-Transit/Non-Federal OT Pay</t>
  </si>
  <si>
    <t>Total Transit regular Operating Pay</t>
  </si>
  <si>
    <t>Total Transit OT Oerating Pay</t>
  </si>
  <si>
    <t>Total Transit Operating Pay</t>
  </si>
  <si>
    <t>Total Transit regular Non-Operating Pay</t>
  </si>
  <si>
    <t>Total Transit OT Non-Oerating Pay</t>
  </si>
  <si>
    <t>Total Non-Operating Pay</t>
  </si>
  <si>
    <t>Total Non-Transit/Non-Federal Pay</t>
  </si>
  <si>
    <t>Total EC</t>
  </si>
  <si>
    <t>Total Operating Pay</t>
  </si>
  <si>
    <t>Total Non transit/non federal hours</t>
  </si>
  <si>
    <t>Rate Per Hour (OT)</t>
  </si>
  <si>
    <t>TRANSIT</t>
  </si>
  <si>
    <t>Monday</t>
  </si>
  <si>
    <t>Tuesday</t>
  </si>
  <si>
    <t>Wednesday</t>
  </si>
  <si>
    <t>Thursday</t>
  </si>
  <si>
    <t>Friday</t>
  </si>
  <si>
    <t>Saturdy</t>
  </si>
  <si>
    <t>Sunday</t>
  </si>
  <si>
    <t>Total 
Non-Transit/
Non-Federal
----- 
Hours</t>
  </si>
  <si>
    <t>Total
Transit 
------
Regular 
Hours</t>
  </si>
  <si>
    <t>Total
Transit 
-----
Overtime 
Hours</t>
  </si>
  <si>
    <t xml:space="preserve">
Non-Transit/
Non-Federal 
-----
Regular 
Hours</t>
  </si>
  <si>
    <t xml:space="preserve">
Non-Transit/
Non-Federal 
-----
Overtime
Hours</t>
  </si>
  <si>
    <t xml:space="preserve">
Non-Transit/
Non-Federal 
-----
Leave
Hours</t>
  </si>
  <si>
    <t>Total 
Transit &amp; 
Non-Transit/
Non-Federal 
-----
Regular 
Hours</t>
  </si>
  <si>
    <t xml:space="preserve">NON-TRANSIT </t>
  </si>
  <si>
    <t>TOTALS</t>
  </si>
  <si>
    <t>Total 
Transit &amp; 
Non-Transit/
Non-Federal
-----
Hours</t>
  </si>
  <si>
    <t>Total 
Non-Transit/
Non-Federal 
(Overtime) Pay</t>
  </si>
  <si>
    <t>Total 
Non-Transit/
Non-Federal Pay</t>
  </si>
  <si>
    <t>Total
Transit Hours</t>
  </si>
  <si>
    <t>Pay/Salary Wages</t>
  </si>
  <si>
    <t>Subgrantee Name:</t>
  </si>
  <si>
    <t>Grantee Address:</t>
  </si>
  <si>
    <t>NDOT</t>
  </si>
  <si>
    <t>Grantee City, ST, Zip:</t>
  </si>
  <si>
    <t>XXX</t>
  </si>
  <si>
    <t>Invoice Date:</t>
  </si>
  <si>
    <t>Invoice Mo &amp; Yr:</t>
  </si>
  <si>
    <t>RPT-XXXXXX</t>
  </si>
  <si>
    <t>Invoice #. (001-036):</t>
  </si>
  <si>
    <t>Project No.:</t>
  </si>
  <si>
    <t>Time Sheet for Hourly Paid Employee</t>
  </si>
  <si>
    <t>Total 
Transit &amp; 
Non-Transit/
Non-Federal
-----
Leave
Hours</t>
  </si>
  <si>
    <t>Supervisor's Approval:</t>
  </si>
  <si>
    <t>Date:</t>
  </si>
  <si>
    <t xml:space="preserve">Transit Operating 
-----
Hours </t>
  </si>
  <si>
    <t>Transit 
Non-Operating 
-----
Hours</t>
  </si>
  <si>
    <t xml:space="preserve">
Transit 
-----
Leave 
Hours</t>
  </si>
  <si>
    <t>NOTES/ COMMENTS</t>
  </si>
  <si>
    <t>Employee's Approval:</t>
  </si>
  <si>
    <t>Time Sheet for Salary Paid Employee</t>
  </si>
  <si>
    <t>Monthly Total</t>
  </si>
  <si>
    <t>****</t>
  </si>
  <si>
    <t>Totals</t>
  </si>
  <si>
    <t>Subrecipient Name:</t>
  </si>
  <si>
    <t>Month:</t>
  </si>
  <si>
    <t>July, 2022, Invoice</t>
  </si>
  <si>
    <t>Worksheet 2a and 3a - Transit Operating and Transit Non-Operating hours</t>
  </si>
  <si>
    <t>Transit 
Operating - Wksht 2a</t>
  </si>
  <si>
    <t>Transit 
Non-Operating Wksht 3a</t>
  </si>
  <si>
    <t>Total</t>
  </si>
  <si>
    <t>Hourly Rate 
(if no OT)</t>
  </si>
  <si>
    <t xml:space="preserve">                                                      EMPLOYER COSTS-from payroll report</t>
  </si>
  <si>
    <t>Employee Name</t>
  </si>
  <si>
    <t>Workman's Comp</t>
  </si>
  <si>
    <t>Social Security</t>
  </si>
  <si>
    <t>Health/ Dental / Vision</t>
  </si>
  <si>
    <t>Life Insurance</t>
  </si>
  <si>
    <t>Other</t>
  </si>
  <si>
    <t>Total Employer Costs</t>
  </si>
  <si>
    <t>Pay Period Dates:  
7-1 to 7-15</t>
  </si>
  <si>
    <t>% of Transit Operating Hours Worked</t>
  </si>
  <si>
    <t>Pay Period Totals</t>
  </si>
  <si>
    <t>% of Transit Non-Operating Hours Worked</t>
  </si>
  <si>
    <t>Total Oper &amp; Non-Oper Employer Costs</t>
  </si>
  <si>
    <t>Pay Period Dates:  
7-16 to 7-31</t>
  </si>
  <si>
    <t xml:space="preserve">Pay Period Dates:  </t>
  </si>
  <si>
    <t>Total all Pay Periods</t>
  </si>
  <si>
    <t>Breakdown of hours come from official timesheets</t>
  </si>
  <si>
    <r>
      <rPr>
        <b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all Transit Operating Employer Costs</t>
    </r>
  </si>
  <si>
    <r>
      <rPr>
        <b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all Transit Non-Operating Employer Costs</t>
    </r>
  </si>
  <si>
    <t>Saturday</t>
  </si>
  <si>
    <t>Bi-Weekly total</t>
  </si>
  <si>
    <t>TOTAL GROSS PAY</t>
  </si>
  <si>
    <t>Worksheet 2a and 3a - Transit Operating/Non-Operating and Non-Transit (City/County etc) hours</t>
  </si>
  <si>
    <t>Breakdown of hours come from official approved timesheets</t>
  </si>
  <si>
    <t xml:space="preserve">Employee Name &amp; Pay Period Dates: </t>
  </si>
  <si>
    <t>Non-Transit -City/County</t>
  </si>
  <si>
    <t>Transit 
Operating - (Driver/Dispatch)
Wksht 2a</t>
  </si>
  <si>
    <t>Transit 
Non-Operating (Admin etc)
Wksht 3a</t>
  </si>
  <si>
    <t xml:space="preserve">                                                      EMPLOYER COSTS from payroll register</t>
  </si>
  <si>
    <t>other</t>
  </si>
  <si>
    <t>Other 
(ie Life Ins, Disability)</t>
  </si>
  <si>
    <t>Non-Transit</t>
  </si>
  <si>
    <t xml:space="preserve">Subrecipient Name:  </t>
  </si>
  <si>
    <t xml:space="preserve">Employee Printed Name:  </t>
  </si>
  <si>
    <t xml:space="preserve">Employee Name:  </t>
  </si>
  <si>
    <t xml:space="preserve">Date:  </t>
  </si>
  <si>
    <t xml:space="preserve">Project No.:  </t>
  </si>
  <si>
    <t xml:space="preserve">Supervisor Printed Name:  </t>
  </si>
  <si>
    <t>Total Transit 
(Regular) Pay</t>
  </si>
  <si>
    <t xml:space="preserve">Total Transit 
(Overtime) Pay </t>
  </si>
  <si>
    <t xml:space="preserve">Transit Operating (Wksht 2A)
-----
Regular 
Hours </t>
  </si>
  <si>
    <t>Transit Operating (Wksht 2A)
-----
 Overtime
Hours</t>
  </si>
  <si>
    <t>Transit 
Non-Operating
(Wksht 3A) 
-----
Regular 
Hours</t>
  </si>
  <si>
    <t>Transit 
Non-Operating 
(Wksht 3A) 
-----
Overtime 
Hours</t>
  </si>
  <si>
    <t>Total 
Transit &amp; 
Non-Transit
-----
Regular 
Hours</t>
  </si>
  <si>
    <t>Total 
Transit &amp; 
Non-Transit
-----
Overtime 
Hours</t>
  </si>
  <si>
    <t>Total 
Transit &amp; 
Non-Transit
-----
Leave
Hours</t>
  </si>
  <si>
    <t>Total 
Transit &amp; 
Non-Transit
-----
Hours</t>
  </si>
  <si>
    <t xml:space="preserve">Paid Date:  </t>
  </si>
  <si>
    <t xml:space="preserve">   Paid  Date:  </t>
  </si>
  <si>
    <t>August 2022</t>
  </si>
  <si>
    <t>Total Transit Pay</t>
  </si>
  <si>
    <t>Total Transit Operating (Regular &amp; OT)  Pay</t>
  </si>
  <si>
    <t>Total Non-Operating (Regular &amp; OT)  Pay</t>
  </si>
  <si>
    <t>Rate Per Hour (Regular)</t>
  </si>
  <si>
    <t>Rate Per Hour (Overtime)</t>
  </si>
  <si>
    <t>Total 
Non-Transit/
Non-Federal
(Regular) Pay</t>
  </si>
  <si>
    <t>Total Transit Non-Operating (Regular &amp; OT)  Pay</t>
  </si>
  <si>
    <t xml:space="preserve">         NOTE:  Percentages used for Employer Costs split between Transit (Oper &amp; Non-Oper) and Non-Transit</t>
  </si>
  <si>
    <t>***Enter Subrecipient Name Here***</t>
  </si>
  <si>
    <t>***Enter Employee Name Here***</t>
  </si>
  <si>
    <t>Transit Operating (Wksht 2A)
-----
 Leave 
Hours</t>
  </si>
  <si>
    <t>Transit 
Non-Operating 
(Wksht 3A) 
-----
Leave
Hours</t>
  </si>
  <si>
    <t>Total 
Transit 
----
Leave 
Hours</t>
  </si>
  <si>
    <t>Transit
Operating
(Regular) Pay</t>
  </si>
  <si>
    <t xml:space="preserve">Total Transit 
(Leave) Pay </t>
  </si>
  <si>
    <t>Transit 
Operating
(Overtime) Pay</t>
  </si>
  <si>
    <t>Transit 
Operating
(Leave) Pay</t>
  </si>
  <si>
    <t>Transit  
Non-Operating (Regular)  Pay</t>
  </si>
  <si>
    <t>Transit 
Non-Operating (Overtime) Pay</t>
  </si>
  <si>
    <t>Transit 
Non-Operating (Leave) Pay</t>
  </si>
  <si>
    <t>Total 
Non-Transit/
Non-Federal 
(Leave) Pay</t>
  </si>
  <si>
    <t>***Subrecipient Name****</t>
  </si>
  <si>
    <t>***Invoice Month &amp; Year***</t>
  </si>
  <si>
    <t>Pay Period Dates:</t>
  </si>
  <si>
    <t>Paid Date:</t>
  </si>
  <si>
    <t xml:space="preserve">Employee: </t>
  </si>
  <si>
    <t>Timesheet Hours - Work</t>
  </si>
  <si>
    <t>% of Hours Worked</t>
  </si>
  <si>
    <t xml:space="preserve">   Must = 100%</t>
  </si>
  <si>
    <t>Total Leave Hours</t>
  </si>
  <si>
    <t>Total Pay Period Hours</t>
  </si>
  <si>
    <t xml:space="preserve">   Must = Timesheet total(s)</t>
  </si>
  <si>
    <t>% for Oper/Non-Oper with Leave Time</t>
  </si>
  <si>
    <t>NOTE:  These % should be the same as those on the Regular hours above</t>
  </si>
  <si>
    <t xml:space="preserve"> </t>
  </si>
  <si>
    <t>Shaded cells are for data entry</t>
  </si>
  <si>
    <t>Transit</t>
  </si>
  <si>
    <t>June 18-July 02</t>
  </si>
  <si>
    <t>July 3 - July 16</t>
  </si>
  <si>
    <t>First &amp; Last Name of Employee</t>
  </si>
  <si>
    <t>Pay Period #1</t>
  </si>
  <si>
    <t>Pay Period #2</t>
  </si>
  <si>
    <t>Non Transit Hours</t>
  </si>
  <si>
    <r>
      <t>Operating-</t>
    </r>
    <r>
      <rPr>
        <sz val="9"/>
        <color theme="1"/>
        <rFont val="Calibri"/>
        <family val="2"/>
        <scheme val="minor"/>
      </rPr>
      <t>Drive</t>
    </r>
    <r>
      <rPr>
        <sz val="11"/>
        <color theme="1"/>
        <rFont val="Calibri"/>
        <family val="2"/>
        <scheme val="minor"/>
      </rPr>
      <t xml:space="preserve">
Wksht 2A</t>
    </r>
  </si>
  <si>
    <r>
      <t xml:space="preserve">Non- Operating </t>
    </r>
    <r>
      <rPr>
        <sz val="9"/>
        <color theme="1"/>
        <rFont val="Calibri"/>
        <family val="2"/>
        <scheme val="minor"/>
      </rPr>
      <t>Admin Tasks</t>
    </r>
    <r>
      <rPr>
        <sz val="11"/>
        <color theme="1"/>
        <rFont val="Calibri"/>
        <family val="2"/>
        <scheme val="minor"/>
      </rPr>
      <t xml:space="preserve">
Wksht 3A</t>
    </r>
  </si>
  <si>
    <t xml:space="preserve">           Leave Time 
          Days</t>
  </si>
  <si>
    <t>Enter 
Leave Hours</t>
  </si>
  <si>
    <t>Leave Time Days</t>
  </si>
  <si>
    <t xml:space="preserve"> Must = Timesheet total(s)</t>
  </si>
  <si>
    <t xml:space="preserve">  </t>
  </si>
  <si>
    <t>Employee's time (vacation, sick and Holiday) needs to be proportioned among the three categories of Transit Operating, Transit Non-Operating, and Non-Transit.  See calulations above.</t>
  </si>
  <si>
    <t>This document is an additional document to the Timesheet to show proportioned leave time to calculate correct salary/wage and employer costs for Worksheet 2a and/or 3a.</t>
  </si>
  <si>
    <t>Pay Period #3</t>
  </si>
  <si>
    <t>***Enter Pay Date Here***</t>
  </si>
  <si>
    <t>***Enter Pay Period Dates Here***</t>
  </si>
  <si>
    <t>***Enter Project # Here***</t>
  </si>
  <si>
    <t>Enter on Wksht 2A</t>
  </si>
  <si>
    <t>Enter on Wksht 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</si>
</sst>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3C66FE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12"/>
      <color theme="1"/>
      <name val="Arial Black"/>
      <family val="2"/>
    </font>
    <font>
      <b/>
      <i/>
      <sz val="12"/>
      <color rgb="FF00B0F0"/>
      <name val="Calibri"/>
      <family val="2"/>
      <scheme val="minor"/>
    </font>
    <font>
      <b/>
      <i/>
      <sz val="12"/>
      <color rgb="FF3C66FE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slantDashDot">
        <color indexed="64"/>
      </left>
      <right style="slantDashDot">
        <color indexed="64"/>
      </right>
      <top/>
      <bottom style="thin">
        <color indexed="64"/>
      </bottom>
      <diagonal/>
    </border>
    <border>
      <left style="slantDashDot">
        <color indexed="64"/>
      </left>
      <right style="slantDashDot">
        <color indexed="64"/>
      </right>
      <top style="thin">
        <color indexed="64"/>
      </top>
      <bottom/>
      <diagonal/>
    </border>
    <border>
      <left style="slantDashDot">
        <color indexed="64"/>
      </left>
      <right style="slantDashDot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slantDashDot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slantDashDot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slantDashDot">
        <color indexed="64"/>
      </right>
      <top/>
      <bottom style="thin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/>
      <diagonal/>
    </border>
    <border>
      <left style="thin">
        <color indexed="64"/>
      </left>
      <right style="slantDashDot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slantDashDot">
        <color indexed="64"/>
      </right>
      <top style="medium">
        <color indexed="64"/>
      </top>
      <bottom/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medium">
        <color indexed="64"/>
      </bottom>
      <diagonal/>
    </border>
    <border>
      <left style="slantDashDot">
        <color indexed="64"/>
      </left>
      <right style="slantDashDot">
        <color indexed="64"/>
      </right>
      <top style="medium">
        <color indexed="64"/>
      </top>
      <bottom style="thin">
        <color indexed="64"/>
      </bottom>
      <diagonal/>
    </border>
    <border>
      <left style="slantDashDot">
        <color indexed="64"/>
      </left>
      <right style="slantDashDot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slantDashDot">
        <color indexed="64"/>
      </left>
      <right style="slantDashDot">
        <color indexed="64"/>
      </right>
      <top style="slantDashDot">
        <color indexed="64"/>
      </top>
      <bottom style="thin">
        <color indexed="64"/>
      </bottom>
      <diagonal/>
    </border>
    <border>
      <left style="slantDashDot">
        <color indexed="64"/>
      </left>
      <right style="slantDashDot">
        <color indexed="64"/>
      </right>
      <top/>
      <bottom style="slantDashDot">
        <color indexed="64"/>
      </bottom>
      <diagonal/>
    </border>
    <border>
      <left/>
      <right style="slantDashDot">
        <color indexed="64"/>
      </right>
      <top style="thin">
        <color indexed="64"/>
      </top>
      <bottom style="medium">
        <color indexed="64"/>
      </bottom>
      <diagonal/>
    </border>
    <border>
      <left/>
      <right style="slantDashDot">
        <color indexed="64"/>
      </right>
      <top style="thin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 style="slantDashDot">
        <color indexed="64"/>
      </left>
      <right/>
      <top style="medium">
        <color indexed="64"/>
      </top>
      <bottom/>
      <diagonal/>
    </border>
    <border>
      <left style="slantDashDot">
        <color indexed="64"/>
      </left>
      <right/>
      <top/>
      <bottom style="medium">
        <color indexed="64"/>
      </bottom>
      <diagonal/>
    </border>
    <border>
      <left style="slantDashDot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slantDashDot">
        <color indexed="64"/>
      </left>
      <right style="slantDashDot">
        <color indexed="64"/>
      </right>
      <top/>
      <bottom/>
      <diagonal/>
    </border>
    <border>
      <left style="slantDashDot">
        <color indexed="64"/>
      </left>
      <right/>
      <top/>
      <bottom style="thin">
        <color indexed="64"/>
      </bottom>
      <diagonal/>
    </border>
    <border>
      <left style="slantDashDot">
        <color indexed="64"/>
      </left>
      <right/>
      <top style="thin">
        <color indexed="64"/>
      </top>
      <bottom style="medium">
        <color indexed="64"/>
      </bottom>
      <diagonal/>
    </border>
    <border>
      <left style="slantDashDot">
        <color indexed="64"/>
      </left>
      <right/>
      <top style="medium">
        <color indexed="64"/>
      </top>
      <bottom style="medium">
        <color indexed="64"/>
      </bottom>
      <diagonal/>
    </border>
    <border>
      <left style="slantDashDot">
        <color indexed="64"/>
      </left>
      <right/>
      <top style="thin">
        <color indexed="64"/>
      </top>
      <bottom/>
      <diagonal/>
    </border>
    <border>
      <left style="slantDashDot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DashDot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slantDashDot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slantDashDot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34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1" fillId="0" borderId="0" xfId="0" applyFont="1"/>
    <xf numFmtId="0" fontId="1" fillId="0" borderId="0" xfId="0" applyFont="1" applyAlignment="1">
      <alignment wrapText="1"/>
    </xf>
    <xf numFmtId="0" fontId="0" fillId="2" borderId="0" xfId="0" applyFill="1"/>
    <xf numFmtId="0" fontId="1" fillId="0" borderId="0" xfId="0" applyFont="1" applyAlignment="1">
      <alignment horizontal="right"/>
    </xf>
    <xf numFmtId="0" fontId="0" fillId="0" borderId="2" xfId="0" applyBorder="1"/>
    <xf numFmtId="0" fontId="1" fillId="0" borderId="2" xfId="0" applyFont="1" applyBorder="1"/>
    <xf numFmtId="0" fontId="0" fillId="2" borderId="2" xfId="0" applyFill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1" fillId="0" borderId="3" xfId="0" applyFont="1" applyBorder="1"/>
    <xf numFmtId="0" fontId="2" fillId="0" borderId="0" xfId="0" applyFont="1" applyAlignment="1">
      <alignment wrapText="1"/>
    </xf>
    <xf numFmtId="16" fontId="0" fillId="0" borderId="0" xfId="0" applyNumberFormat="1" applyAlignment="1">
      <alignment wrapText="1"/>
    </xf>
    <xf numFmtId="16" fontId="1" fillId="0" borderId="0" xfId="0" applyNumberFormat="1" applyFont="1" applyAlignment="1">
      <alignment wrapText="1"/>
    </xf>
    <xf numFmtId="0" fontId="1" fillId="0" borderId="2" xfId="0" applyFont="1" applyBorder="1" applyAlignment="1">
      <alignment wrapText="1"/>
    </xf>
    <xf numFmtId="0" fontId="0" fillId="0" borderId="3" xfId="0" applyBorder="1"/>
    <xf numFmtId="0" fontId="0" fillId="2" borderId="0" xfId="0" applyFill="1" applyAlignment="1">
      <alignment wrapText="1"/>
    </xf>
    <xf numFmtId="0" fontId="0" fillId="2" borderId="4" xfId="0" applyFill="1" applyBorder="1" applyAlignment="1">
      <alignment wrapText="1"/>
    </xf>
    <xf numFmtId="0" fontId="1" fillId="2" borderId="5" xfId="0" applyFont="1" applyFill="1" applyBorder="1"/>
    <xf numFmtId="0" fontId="1" fillId="2" borderId="6" xfId="0" applyFont="1" applyFill="1" applyBorder="1"/>
    <xf numFmtId="0" fontId="0" fillId="2" borderId="5" xfId="0" applyFill="1" applyBorder="1"/>
    <xf numFmtId="0" fontId="0" fillId="0" borderId="7" xfId="0" applyBorder="1" applyAlignment="1">
      <alignment wrapText="1"/>
    </xf>
    <xf numFmtId="0" fontId="0" fillId="0" borderId="7" xfId="0" applyBorder="1"/>
    <xf numFmtId="0" fontId="1" fillId="0" borderId="7" xfId="0" applyFont="1" applyBorder="1" applyAlignment="1">
      <alignment wrapText="1"/>
    </xf>
    <xf numFmtId="0" fontId="1" fillId="2" borderId="0" xfId="0" applyFont="1" applyFill="1" applyAlignment="1">
      <alignment wrapText="1"/>
    </xf>
    <xf numFmtId="0" fontId="0" fillId="0" borderId="8" xfId="0" applyBorder="1" applyAlignment="1">
      <alignment horizontal="center" vertical="center" wrapText="1"/>
    </xf>
    <xf numFmtId="14" fontId="0" fillId="0" borderId="8" xfId="0" applyNumberFormat="1" applyBorder="1" applyAlignment="1">
      <alignment wrapText="1"/>
    </xf>
    <xf numFmtId="0" fontId="0" fillId="0" borderId="8" xfId="0" applyBorder="1"/>
    <xf numFmtId="0" fontId="0" fillId="3" borderId="8" xfId="0" applyFill="1" applyBorder="1"/>
    <xf numFmtId="16" fontId="1" fillId="0" borderId="13" xfId="0" applyNumberFormat="1" applyFont="1" applyBorder="1" applyAlignment="1">
      <alignment wrapText="1"/>
    </xf>
    <xf numFmtId="14" fontId="0" fillId="0" borderId="16" xfId="0" applyNumberFormat="1" applyBorder="1" applyAlignment="1">
      <alignment wrapText="1"/>
    </xf>
    <xf numFmtId="0" fontId="0" fillId="0" borderId="16" xfId="0" applyBorder="1"/>
    <xf numFmtId="0" fontId="0" fillId="3" borderId="16" xfId="0" applyFill="1" applyBorder="1"/>
    <xf numFmtId="0" fontId="0" fillId="0" borderId="15" xfId="0" applyBorder="1"/>
    <xf numFmtId="0" fontId="0" fillId="3" borderId="15" xfId="0" applyFill="1" applyBorder="1"/>
    <xf numFmtId="0" fontId="0" fillId="0" borderId="16" xfId="0" applyBorder="1" applyAlignment="1">
      <alignment horizontal="center" vertical="center" wrapText="1"/>
    </xf>
    <xf numFmtId="0" fontId="1" fillId="6" borderId="10" xfId="0" applyFont="1" applyFill="1" applyBorder="1"/>
    <xf numFmtId="0" fontId="1" fillId="6" borderId="12" xfId="0" applyFont="1" applyFill="1" applyBorder="1"/>
    <xf numFmtId="0" fontId="1" fillId="4" borderId="19" xfId="0" applyFont="1" applyFill="1" applyBorder="1"/>
    <xf numFmtId="0" fontId="1" fillId="4" borderId="20" xfId="0" applyFont="1" applyFill="1" applyBorder="1"/>
    <xf numFmtId="0" fontId="1" fillId="6" borderId="25" xfId="0" applyFont="1" applyFill="1" applyBorder="1"/>
    <xf numFmtId="0" fontId="1" fillId="7" borderId="23" xfId="0" applyFont="1" applyFill="1" applyBorder="1" applyAlignment="1">
      <alignment horizontal="right"/>
    </xf>
    <xf numFmtId="0" fontId="1" fillId="7" borderId="19" xfId="0" applyFont="1" applyFill="1" applyBorder="1"/>
    <xf numFmtId="0" fontId="1" fillId="7" borderId="20" xfId="0" applyFont="1" applyFill="1" applyBorder="1"/>
    <xf numFmtId="0" fontId="1" fillId="7" borderId="21" xfId="0" applyFont="1" applyFill="1" applyBorder="1"/>
    <xf numFmtId="0" fontId="1" fillId="7" borderId="14" xfId="0" applyFont="1" applyFill="1" applyBorder="1"/>
    <xf numFmtId="0" fontId="8" fillId="7" borderId="14" xfId="0" applyFont="1" applyFill="1" applyBorder="1"/>
    <xf numFmtId="0" fontId="1" fillId="7" borderId="27" xfId="0" applyFont="1" applyFill="1" applyBorder="1" applyAlignment="1">
      <alignment horizontal="right"/>
    </xf>
    <xf numFmtId="0" fontId="1" fillId="7" borderId="28" xfId="0" applyFont="1" applyFill="1" applyBorder="1"/>
    <xf numFmtId="0" fontId="1" fillId="7" borderId="29" xfId="0" applyFont="1" applyFill="1" applyBorder="1"/>
    <xf numFmtId="0" fontId="1" fillId="7" borderId="15" xfId="0" applyFont="1" applyFill="1" applyBorder="1"/>
    <xf numFmtId="0" fontId="8" fillId="7" borderId="15" xfId="0" applyFont="1" applyFill="1" applyBorder="1"/>
    <xf numFmtId="0" fontId="0" fillId="6" borderId="0" xfId="0" applyFill="1" applyAlignment="1">
      <alignment wrapText="1"/>
    </xf>
    <xf numFmtId="0" fontId="0" fillId="3" borderId="32" xfId="0" applyFill="1" applyBorder="1"/>
    <xf numFmtId="0" fontId="0" fillId="3" borderId="9" xfId="0" applyFill="1" applyBorder="1"/>
    <xf numFmtId="0" fontId="1" fillId="7" borderId="33" xfId="0" applyFont="1" applyFill="1" applyBorder="1"/>
    <xf numFmtId="0" fontId="1" fillId="7" borderId="37" xfId="0" applyFont="1" applyFill="1" applyBorder="1"/>
    <xf numFmtId="0" fontId="6" fillId="7" borderId="43" xfId="0" applyFont="1" applyFill="1" applyBorder="1"/>
    <xf numFmtId="0" fontId="6" fillId="7" borderId="44" xfId="0" applyFont="1" applyFill="1" applyBorder="1"/>
    <xf numFmtId="0" fontId="1" fillId="4" borderId="43" xfId="0" applyFont="1" applyFill="1" applyBorder="1"/>
    <xf numFmtId="0" fontId="1" fillId="7" borderId="45" xfId="0" applyFont="1" applyFill="1" applyBorder="1"/>
    <xf numFmtId="0" fontId="1" fillId="7" borderId="42" xfId="0" applyFont="1" applyFill="1" applyBorder="1"/>
    <xf numFmtId="0" fontId="1" fillId="7" borderId="47" xfId="0" applyFont="1" applyFill="1" applyBorder="1"/>
    <xf numFmtId="0" fontId="1" fillId="7" borderId="35" xfId="0" applyFont="1" applyFill="1" applyBorder="1"/>
    <xf numFmtId="0" fontId="1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/>
    <xf numFmtId="0" fontId="7" fillId="7" borderId="40" xfId="0" applyFont="1" applyFill="1" applyBorder="1"/>
    <xf numFmtId="0" fontId="7" fillId="7" borderId="34" xfId="0" applyFont="1" applyFill="1" applyBorder="1"/>
    <xf numFmtId="44" fontId="0" fillId="0" borderId="17" xfId="1" applyFont="1" applyBorder="1" applyAlignment="1">
      <alignment horizontal="center" vertical="center" wrapText="1"/>
    </xf>
    <xf numFmtId="44" fontId="7" fillId="0" borderId="48" xfId="0" applyNumberFormat="1" applyFont="1" applyBorder="1" applyAlignment="1">
      <alignment vertical="center" wrapText="1"/>
    </xf>
    <xf numFmtId="44" fontId="0" fillId="0" borderId="48" xfId="0" applyNumberFormat="1" applyBorder="1" applyAlignment="1">
      <alignment vertical="center" wrapText="1"/>
    </xf>
    <xf numFmtId="44" fontId="1" fillId="0" borderId="51" xfId="0" applyNumberFormat="1" applyFont="1" applyBorder="1" applyAlignment="1">
      <alignment vertical="center" wrapText="1"/>
    </xf>
    <xf numFmtId="0" fontId="0" fillId="0" borderId="22" xfId="0" applyBorder="1" applyAlignment="1">
      <alignment wrapText="1"/>
    </xf>
    <xf numFmtId="0" fontId="0" fillId="6" borderId="1" xfId="0" applyFill="1" applyBorder="1" applyAlignment="1">
      <alignment wrapText="1"/>
    </xf>
    <xf numFmtId="0" fontId="1" fillId="8" borderId="23" xfId="0" applyFont="1" applyFill="1" applyBorder="1"/>
    <xf numFmtId="0" fontId="1" fillId="8" borderId="23" xfId="0" applyFont="1" applyFill="1" applyBorder="1" applyAlignment="1">
      <alignment horizontal="centerContinuous"/>
    </xf>
    <xf numFmtId="0" fontId="0" fillId="8" borderId="24" xfId="0" applyFill="1" applyBorder="1" applyAlignment="1">
      <alignment horizontal="centerContinuous"/>
    </xf>
    <xf numFmtId="0" fontId="0" fillId="8" borderId="25" xfId="0" applyFill="1" applyBorder="1" applyAlignment="1">
      <alignment horizontal="centerContinuous"/>
    </xf>
    <xf numFmtId="0" fontId="0" fillId="8" borderId="0" xfId="0" applyFill="1"/>
    <xf numFmtId="0" fontId="0" fillId="8" borderId="22" xfId="0" applyFill="1" applyBorder="1"/>
    <xf numFmtId="0" fontId="1" fillId="8" borderId="24" xfId="0" applyFont="1" applyFill="1" applyBorder="1" applyAlignment="1">
      <alignment horizontal="centerContinuous"/>
    </xf>
    <xf numFmtId="0" fontId="1" fillId="8" borderId="25" xfId="0" applyFont="1" applyFill="1" applyBorder="1" applyAlignment="1">
      <alignment horizontal="centerContinuous"/>
    </xf>
    <xf numFmtId="0" fontId="1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" fillId="8" borderId="31" xfId="0" applyFont="1" applyFill="1" applyBorder="1" applyAlignment="1">
      <alignment horizontal="center" vertical="center" wrapText="1"/>
    </xf>
    <xf numFmtId="0" fontId="0" fillId="8" borderId="23" xfId="0" applyFill="1" applyBorder="1" applyAlignment="1">
      <alignment wrapText="1"/>
    </xf>
    <xf numFmtId="0" fontId="0" fillId="8" borderId="24" xfId="0" applyFill="1" applyBorder="1"/>
    <xf numFmtId="0" fontId="0" fillId="8" borderId="38" xfId="0" applyFill="1" applyBorder="1"/>
    <xf numFmtId="0" fontId="0" fillId="8" borderId="25" xfId="0" applyFill="1" applyBorder="1"/>
    <xf numFmtId="0" fontId="0" fillId="8" borderId="18" xfId="0" applyFill="1" applyBorder="1"/>
    <xf numFmtId="0" fontId="0" fillId="8" borderId="26" xfId="0" applyFill="1" applyBorder="1"/>
    <xf numFmtId="0" fontId="0" fillId="8" borderId="36" xfId="0" applyFill="1" applyBorder="1"/>
    <xf numFmtId="0" fontId="0" fillId="6" borderId="0" xfId="0" applyFill="1"/>
    <xf numFmtId="0" fontId="4" fillId="3" borderId="40" xfId="0" applyFont="1" applyFill="1" applyBorder="1"/>
    <xf numFmtId="0" fontId="4" fillId="3" borderId="41" xfId="0" applyFont="1" applyFill="1" applyBorder="1"/>
    <xf numFmtId="0" fontId="4" fillId="3" borderId="42" xfId="0" applyFont="1" applyFill="1" applyBorder="1"/>
    <xf numFmtId="0" fontId="0" fillId="3" borderId="38" xfId="0" applyFill="1" applyBorder="1"/>
    <xf numFmtId="0" fontId="2" fillId="2" borderId="16" xfId="0" applyFont="1" applyFill="1" applyBorder="1" applyAlignment="1">
      <alignment horizontal="center" vertical="center" wrapText="1"/>
    </xf>
    <xf numFmtId="0" fontId="0" fillId="2" borderId="16" xfId="0" applyFill="1" applyBorder="1"/>
    <xf numFmtId="0" fontId="0" fillId="2" borderId="25" xfId="0" applyFill="1" applyBorder="1"/>
    <xf numFmtId="0" fontId="0" fillId="0" borderId="55" xfId="0" applyBorder="1" applyAlignment="1">
      <alignment horizontal="center" vertical="center" wrapText="1"/>
    </xf>
    <xf numFmtId="0" fontId="4" fillId="0" borderId="55" xfId="0" applyFont="1" applyBorder="1"/>
    <xf numFmtId="0" fontId="4" fillId="0" borderId="57" xfId="0" applyFont="1" applyBorder="1"/>
    <xf numFmtId="0" fontId="6" fillId="7" borderId="58" xfId="0" applyFont="1" applyFill="1" applyBorder="1"/>
    <xf numFmtId="0" fontId="6" fillId="7" borderId="54" xfId="0" applyFont="1" applyFill="1" applyBorder="1"/>
    <xf numFmtId="0" fontId="0" fillId="6" borderId="32" xfId="0" applyFill="1" applyBorder="1"/>
    <xf numFmtId="0" fontId="1" fillId="6" borderId="59" xfId="0" applyFont="1" applyFill="1" applyBorder="1"/>
    <xf numFmtId="0" fontId="0" fillId="6" borderId="9" xfId="0" applyFill="1" applyBorder="1"/>
    <xf numFmtId="0" fontId="1" fillId="6" borderId="11" xfId="0" applyFont="1" applyFill="1" applyBorder="1"/>
    <xf numFmtId="0" fontId="1" fillId="6" borderId="33" xfId="0" applyFont="1" applyFill="1" applyBorder="1"/>
    <xf numFmtId="0" fontId="0" fillId="5" borderId="34" xfId="0" applyFill="1" applyBorder="1"/>
    <xf numFmtId="0" fontId="1" fillId="7" borderId="61" xfId="0" applyFont="1" applyFill="1" applyBorder="1"/>
    <xf numFmtId="0" fontId="1" fillId="7" borderId="62" xfId="0" applyFont="1" applyFill="1" applyBorder="1"/>
    <xf numFmtId="0" fontId="1" fillId="7" borderId="63" xfId="0" applyFont="1" applyFill="1" applyBorder="1"/>
    <xf numFmtId="0" fontId="10" fillId="7" borderId="24" xfId="0" applyFont="1" applyFill="1" applyBorder="1" applyAlignment="1">
      <alignment horizontal="center" vertical="center" wrapText="1"/>
    </xf>
    <xf numFmtId="0" fontId="0" fillId="7" borderId="25" xfId="0" applyFill="1" applyBorder="1"/>
    <xf numFmtId="0" fontId="1" fillId="0" borderId="0" xfId="0" applyFont="1" applyAlignment="1">
      <alignment horizontal="left"/>
    </xf>
    <xf numFmtId="17" fontId="0" fillId="0" borderId="64" xfId="0" applyNumberFormat="1" applyBorder="1" applyAlignment="1">
      <alignment horizontal="left"/>
    </xf>
    <xf numFmtId="0" fontId="0" fillId="0" borderId="64" xfId="0" applyBorder="1" applyAlignment="1">
      <alignment horizontal="left"/>
    </xf>
    <xf numFmtId="0" fontId="0" fillId="0" borderId="65" xfId="0" applyBorder="1" applyAlignment="1">
      <alignment horizontal="center"/>
    </xf>
    <xf numFmtId="0" fontId="0" fillId="0" borderId="66" xfId="0" applyBorder="1"/>
    <xf numFmtId="0" fontId="0" fillId="0" borderId="22" xfId="0" applyBorder="1"/>
    <xf numFmtId="0" fontId="1" fillId="0" borderId="22" xfId="0" applyFont="1" applyBorder="1"/>
    <xf numFmtId="14" fontId="0" fillId="0" borderId="65" xfId="0" applyNumberFormat="1" applyBorder="1" applyAlignment="1">
      <alignment horizontal="left"/>
    </xf>
    <xf numFmtId="0" fontId="0" fillId="0" borderId="52" xfId="0" applyBorder="1"/>
    <xf numFmtId="0" fontId="0" fillId="0" borderId="10" xfId="0" applyBorder="1"/>
    <xf numFmtId="0" fontId="0" fillId="0" borderId="67" xfId="0" applyBorder="1"/>
    <xf numFmtId="0" fontId="0" fillId="0" borderId="53" xfId="0" applyBorder="1" applyAlignment="1">
      <alignment wrapText="1"/>
    </xf>
    <xf numFmtId="0" fontId="0" fillId="0" borderId="12" xfId="0" applyBorder="1"/>
    <xf numFmtId="0" fontId="1" fillId="0" borderId="56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0" fillId="3" borderId="40" xfId="0" applyFill="1" applyBorder="1" applyAlignment="1">
      <alignment horizontal="center" vertical="center" wrapText="1"/>
    </xf>
    <xf numFmtId="0" fontId="0" fillId="6" borderId="16" xfId="0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 wrapText="1"/>
    </xf>
    <xf numFmtId="0" fontId="2" fillId="6" borderId="32" xfId="0" applyFont="1" applyFill="1" applyBorder="1" applyAlignment="1">
      <alignment horizontal="center" vertical="center" wrapText="1"/>
    </xf>
    <xf numFmtId="0" fontId="1" fillId="7" borderId="40" xfId="0" applyFont="1" applyFill="1" applyBorder="1" applyAlignment="1">
      <alignment horizontal="center" vertical="center" wrapText="1"/>
    </xf>
    <xf numFmtId="0" fontId="1" fillId="7" borderId="70" xfId="0" applyFont="1" applyFill="1" applyBorder="1" applyAlignment="1">
      <alignment horizontal="center" vertical="center" wrapText="1"/>
    </xf>
    <xf numFmtId="0" fontId="7" fillId="7" borderId="70" xfId="0" applyFont="1" applyFill="1" applyBorder="1"/>
    <xf numFmtId="0" fontId="1" fillId="7" borderId="71" xfId="0" applyFont="1" applyFill="1" applyBorder="1"/>
    <xf numFmtId="0" fontId="0" fillId="8" borderId="72" xfId="0" applyFill="1" applyBorder="1"/>
    <xf numFmtId="0" fontId="1" fillId="7" borderId="73" xfId="0" applyFont="1" applyFill="1" applyBorder="1"/>
    <xf numFmtId="0" fontId="0" fillId="0" borderId="27" xfId="0" applyBorder="1" applyAlignment="1">
      <alignment wrapText="1"/>
    </xf>
    <xf numFmtId="0" fontId="0" fillId="0" borderId="52" xfId="0" applyBorder="1" applyAlignment="1">
      <alignment wrapText="1"/>
    </xf>
    <xf numFmtId="0" fontId="0" fillId="0" borderId="56" xfId="0" applyBorder="1"/>
    <xf numFmtId="0" fontId="1" fillId="0" borderId="56" xfId="0" applyFont="1" applyBorder="1"/>
    <xf numFmtId="0" fontId="1" fillId="0" borderId="10" xfId="0" applyFont="1" applyBorder="1"/>
    <xf numFmtId="0" fontId="0" fillId="2" borderId="56" xfId="0" applyFill="1" applyBorder="1"/>
    <xf numFmtId="0" fontId="0" fillId="2" borderId="10" xfId="0" applyFill="1" applyBorder="1"/>
    <xf numFmtId="0" fontId="1" fillId="0" borderId="53" xfId="0" applyFont="1" applyBorder="1"/>
    <xf numFmtId="0" fontId="1" fillId="0" borderId="12" xfId="0" applyFont="1" applyBorder="1"/>
    <xf numFmtId="0" fontId="8" fillId="7" borderId="16" xfId="0" applyFont="1" applyFill="1" applyBorder="1"/>
    <xf numFmtId="0" fontId="0" fillId="2" borderId="68" xfId="0" applyFill="1" applyBorder="1"/>
    <xf numFmtId="0" fontId="4" fillId="0" borderId="54" xfId="0" applyFont="1" applyBorder="1"/>
    <xf numFmtId="0" fontId="0" fillId="5" borderId="69" xfId="0" applyFill="1" applyBorder="1"/>
    <xf numFmtId="0" fontId="0" fillId="6" borderId="11" xfId="0" applyFill="1" applyBorder="1"/>
    <xf numFmtId="0" fontId="6" fillId="7" borderId="26" xfId="0" applyFont="1" applyFill="1" applyBorder="1"/>
    <xf numFmtId="0" fontId="1" fillId="7" borderId="36" xfId="0" applyFont="1" applyFill="1" applyBorder="1"/>
    <xf numFmtId="0" fontId="1" fillId="7" borderId="38" xfId="0" applyFont="1" applyFill="1" applyBorder="1"/>
    <xf numFmtId="0" fontId="1" fillId="7" borderId="74" xfId="0" applyFont="1" applyFill="1" applyBorder="1"/>
    <xf numFmtId="0" fontId="8" fillId="7" borderId="20" xfId="0" applyFont="1" applyFill="1" applyBorder="1"/>
    <xf numFmtId="0" fontId="0" fillId="9" borderId="0" xfId="0" applyFill="1" applyAlignment="1">
      <alignment wrapText="1"/>
    </xf>
    <xf numFmtId="0" fontId="2" fillId="8" borderId="75" xfId="0" applyFont="1" applyFill="1" applyBorder="1" applyAlignment="1">
      <alignment horizontal="center" vertical="center" wrapText="1"/>
    </xf>
    <xf numFmtId="0" fontId="9" fillId="8" borderId="75" xfId="0" applyFont="1" applyFill="1" applyBorder="1" applyAlignment="1">
      <alignment vertical="center" wrapText="1"/>
    </xf>
    <xf numFmtId="44" fontId="7" fillId="0" borderId="76" xfId="0" applyNumberFormat="1" applyFont="1" applyBorder="1" applyAlignment="1">
      <alignment vertical="center" wrapText="1"/>
    </xf>
    <xf numFmtId="44" fontId="0" fillId="0" borderId="16" xfId="1" applyFont="1" applyBorder="1" applyAlignment="1">
      <alignment vertical="center" wrapText="1"/>
    </xf>
    <xf numFmtId="0" fontId="5" fillId="8" borderId="16" xfId="0" applyFont="1" applyFill="1" applyBorder="1" applyAlignment="1">
      <alignment vertical="center" wrapText="1"/>
    </xf>
    <xf numFmtId="0" fontId="11" fillId="0" borderId="0" xfId="0" applyFont="1" applyAlignment="1">
      <alignment horizontal="right"/>
    </xf>
    <xf numFmtId="0" fontId="12" fillId="0" borderId="77" xfId="0" applyFont="1" applyBorder="1"/>
    <xf numFmtId="0" fontId="0" fillId="0" borderId="77" xfId="0" applyBorder="1"/>
    <xf numFmtId="0" fontId="13" fillId="0" borderId="0" xfId="0" applyFont="1" applyAlignment="1">
      <alignment horizontal="right"/>
    </xf>
    <xf numFmtId="0" fontId="12" fillId="0" borderId="0" xfId="0" applyFont="1"/>
    <xf numFmtId="0" fontId="13" fillId="0" borderId="0" xfId="0" applyFont="1"/>
    <xf numFmtId="0" fontId="14" fillId="10" borderId="0" xfId="0" applyFont="1" applyFill="1" applyAlignment="1">
      <alignment horizontal="center" wrapText="1"/>
    </xf>
    <xf numFmtId="0" fontId="14" fillId="11" borderId="0" xfId="0" applyFont="1" applyFill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" fillId="0" borderId="57" xfId="0" applyFont="1" applyBorder="1" applyAlignment="1">
      <alignment vertical="center"/>
    </xf>
    <xf numFmtId="0" fontId="0" fillId="0" borderId="7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1" fontId="0" fillId="0" borderId="0" xfId="0" applyNumberFormat="1"/>
    <xf numFmtId="43" fontId="0" fillId="0" borderId="0" xfId="2" applyFont="1"/>
    <xf numFmtId="10" fontId="0" fillId="0" borderId="0" xfId="3" applyNumberFormat="1" applyFont="1"/>
    <xf numFmtId="10" fontId="0" fillId="0" borderId="0" xfId="3" applyNumberFormat="1" applyFont="1" applyFill="1"/>
    <xf numFmtId="10" fontId="0" fillId="0" borderId="0" xfId="0" applyNumberFormat="1"/>
    <xf numFmtId="43" fontId="0" fillId="0" borderId="0" xfId="2" applyFont="1" applyAlignment="1">
      <alignment horizontal="right"/>
    </xf>
    <xf numFmtId="10" fontId="0" fillId="0" borderId="0" xfId="2" applyNumberFormat="1" applyFont="1" applyAlignment="1">
      <alignment horizontal="right"/>
    </xf>
    <xf numFmtId="43" fontId="0" fillId="10" borderId="0" xfId="2" applyFont="1" applyFill="1"/>
    <xf numFmtId="0" fontId="0" fillId="0" borderId="0" xfId="0" applyAlignment="1">
      <alignment horizontal="right"/>
    </xf>
    <xf numFmtId="43" fontId="0" fillId="10" borderId="0" xfId="0" applyNumberFormat="1" applyFill="1"/>
    <xf numFmtId="43" fontId="0" fillId="12" borderId="0" xfId="0" applyNumberFormat="1" applyFill="1"/>
    <xf numFmtId="43" fontId="0" fillId="11" borderId="77" xfId="2" applyFont="1" applyFill="1" applyBorder="1"/>
    <xf numFmtId="43" fontId="0" fillId="0" borderId="0" xfId="0" applyNumberFormat="1"/>
    <xf numFmtId="10" fontId="0" fillId="0" borderId="0" xfId="0" applyNumberFormat="1" applyAlignment="1">
      <alignment horizontal="right"/>
    </xf>
    <xf numFmtId="43" fontId="0" fillId="0" borderId="0" xfId="2" applyFont="1" applyFill="1"/>
    <xf numFmtId="43" fontId="1" fillId="0" borderId="0" xfId="0" applyNumberFormat="1" applyFont="1"/>
    <xf numFmtId="43" fontId="0" fillId="0" borderId="77" xfId="0" applyNumberFormat="1" applyBorder="1"/>
    <xf numFmtId="43" fontId="0" fillId="0" borderId="77" xfId="2" applyFont="1" applyBorder="1"/>
    <xf numFmtId="43" fontId="0" fillId="11" borderId="0" xfId="0" applyNumberFormat="1" applyFill="1"/>
    <xf numFmtId="44" fontId="0" fillId="0" borderId="0" xfId="1" applyFont="1"/>
    <xf numFmtId="0" fontId="1" fillId="7" borderId="79" xfId="0" applyFont="1" applyFill="1" applyBorder="1"/>
    <xf numFmtId="0" fontId="1" fillId="4" borderId="19" xfId="0" applyFont="1" applyFill="1" applyBorder="1" applyAlignment="1">
      <alignment wrapText="1"/>
    </xf>
    <xf numFmtId="0" fontId="0" fillId="0" borderId="0" xfId="0" applyProtection="1">
      <protection locked="0"/>
    </xf>
    <xf numFmtId="43" fontId="0" fillId="0" borderId="0" xfId="2" applyFont="1" applyProtection="1"/>
    <xf numFmtId="10" fontId="0" fillId="0" borderId="0" xfId="3" applyNumberFormat="1" applyFont="1" applyProtection="1"/>
    <xf numFmtId="10" fontId="0" fillId="10" borderId="0" xfId="2" applyNumberFormat="1" applyFont="1" applyFill="1" applyAlignment="1" applyProtection="1">
      <alignment horizontal="right"/>
    </xf>
    <xf numFmtId="43" fontId="0" fillId="0" borderId="0" xfId="2" applyFont="1" applyFill="1" applyProtection="1"/>
    <xf numFmtId="2" fontId="0" fillId="10" borderId="0" xfId="2" applyNumberFormat="1" applyFont="1" applyFill="1" applyProtection="1"/>
    <xf numFmtId="2" fontId="0" fillId="11" borderId="77" xfId="2" applyNumberFormat="1" applyFont="1" applyFill="1" applyBorder="1" applyProtection="1"/>
    <xf numFmtId="0" fontId="10" fillId="7" borderId="24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44" fontId="0" fillId="0" borderId="80" xfId="0" applyNumberFormat="1" applyBorder="1" applyAlignment="1">
      <alignment vertical="center" wrapText="1"/>
    </xf>
    <xf numFmtId="0" fontId="19" fillId="0" borderId="27" xfId="0" applyFont="1" applyBorder="1"/>
    <xf numFmtId="0" fontId="19" fillId="0" borderId="27" xfId="0" applyFont="1" applyBorder="1" applyAlignment="1">
      <alignment horizontal="right"/>
    </xf>
    <xf numFmtId="0" fontId="19" fillId="0" borderId="22" xfId="0" applyFont="1" applyBorder="1" applyAlignment="1">
      <alignment horizontal="right"/>
    </xf>
    <xf numFmtId="0" fontId="19" fillId="0" borderId="0" xfId="0" applyFont="1" applyAlignment="1">
      <alignment horizontal="right"/>
    </xf>
    <xf numFmtId="0" fontId="20" fillId="0" borderId="22" xfId="0" applyFont="1" applyBorder="1"/>
    <xf numFmtId="0" fontId="20" fillId="0" borderId="52" xfId="0" applyFont="1" applyBorder="1"/>
    <xf numFmtId="0" fontId="19" fillId="0" borderId="56" xfId="0" applyFont="1" applyBorder="1"/>
    <xf numFmtId="0" fontId="19" fillId="0" borderId="56" xfId="0" applyFont="1" applyBorder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right"/>
    </xf>
    <xf numFmtId="0" fontId="0" fillId="0" borderId="81" xfId="0" applyBorder="1"/>
    <xf numFmtId="0" fontId="19" fillId="0" borderId="1" xfId="0" applyFont="1" applyBorder="1" applyAlignment="1">
      <alignment horizontal="left"/>
    </xf>
    <xf numFmtId="0" fontId="20" fillId="0" borderId="1" xfId="0" applyFont="1" applyBorder="1"/>
    <xf numFmtId="0" fontId="19" fillId="0" borderId="1" xfId="0" applyFont="1" applyBorder="1" applyAlignment="1">
      <alignment horizontal="right"/>
    </xf>
    <xf numFmtId="0" fontId="19" fillId="4" borderId="8" xfId="0" applyFont="1" applyFill="1" applyBorder="1"/>
    <xf numFmtId="0" fontId="19" fillId="4" borderId="0" xfId="0" applyFont="1" applyFill="1"/>
    <xf numFmtId="0" fontId="2" fillId="8" borderId="53" xfId="0" applyFont="1" applyFill="1" applyBorder="1" applyAlignment="1">
      <alignment horizontal="right" vertical="center" wrapText="1"/>
    </xf>
    <xf numFmtId="0" fontId="22" fillId="8" borderId="49" xfId="0" applyFont="1" applyFill="1" applyBorder="1" applyAlignment="1">
      <alignment vertical="center" wrapText="1"/>
    </xf>
    <xf numFmtId="44" fontId="23" fillId="0" borderId="51" xfId="0" applyNumberFormat="1" applyFont="1" applyBorder="1" applyAlignment="1">
      <alignment vertical="center" wrapText="1"/>
    </xf>
    <xf numFmtId="0" fontId="0" fillId="0" borderId="0" xfId="0" applyFill="1" applyProtection="1">
      <protection locked="0"/>
    </xf>
    <xf numFmtId="10" fontId="0" fillId="0" borderId="0" xfId="3" applyNumberFormat="1" applyFont="1" applyFill="1" applyProtection="1"/>
    <xf numFmtId="0" fontId="0" fillId="0" borderId="16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5" xfId="0" applyBorder="1" applyProtection="1">
      <protection locked="0"/>
    </xf>
    <xf numFmtId="0" fontId="4" fillId="0" borderId="55" xfId="0" applyFont="1" applyBorder="1" applyProtection="1">
      <protection locked="0"/>
    </xf>
    <xf numFmtId="0" fontId="4" fillId="0" borderId="57" xfId="0" applyFont="1" applyBorder="1" applyProtection="1">
      <protection locked="0"/>
    </xf>
    <xf numFmtId="14" fontId="20" fillId="13" borderId="65" xfId="0" applyNumberFormat="1" applyFont="1" applyFill="1" applyBorder="1" applyAlignment="1" applyProtection="1">
      <alignment horizontal="left"/>
      <protection locked="0"/>
    </xf>
    <xf numFmtId="17" fontId="20" fillId="13" borderId="64" xfId="0" applyNumberFormat="1" applyFont="1" applyFill="1" applyBorder="1" applyAlignment="1" applyProtection="1">
      <alignment horizontal="left"/>
      <protection locked="0"/>
    </xf>
    <xf numFmtId="0" fontId="20" fillId="13" borderId="64" xfId="0" applyFont="1" applyFill="1" applyBorder="1" applyAlignment="1" applyProtection="1">
      <alignment horizontal="left"/>
      <protection locked="0"/>
    </xf>
    <xf numFmtId="0" fontId="19" fillId="0" borderId="0" xfId="0" applyFont="1" applyAlignment="1" applyProtection="1">
      <alignment horizontal="right"/>
      <protection locked="0"/>
    </xf>
    <xf numFmtId="0" fontId="20" fillId="13" borderId="24" xfId="0" applyFont="1" applyFill="1" applyBorder="1" applyProtection="1">
      <protection locked="0"/>
    </xf>
    <xf numFmtId="0" fontId="20" fillId="13" borderId="1" xfId="0" applyFont="1" applyFill="1" applyBorder="1" applyProtection="1">
      <protection locked="0"/>
    </xf>
    <xf numFmtId="0" fontId="20" fillId="13" borderId="12" xfId="0" applyFont="1" applyFill="1" applyBorder="1" applyProtection="1">
      <protection locked="0"/>
    </xf>
    <xf numFmtId="0" fontId="20" fillId="0" borderId="52" xfId="0" applyFont="1" applyBorder="1" applyProtection="1">
      <protection locked="0"/>
    </xf>
    <xf numFmtId="0" fontId="0" fillId="0" borderId="0" xfId="0" applyAlignment="1" applyProtection="1">
      <alignment wrapText="1"/>
    </xf>
    <xf numFmtId="0" fontId="0" fillId="0" borderId="0" xfId="0" applyProtection="1"/>
    <xf numFmtId="0" fontId="21" fillId="8" borderId="23" xfId="0" applyFont="1" applyFill="1" applyBorder="1" applyAlignment="1" applyProtection="1">
      <alignment horizontal="centerContinuous"/>
    </xf>
    <xf numFmtId="0" fontId="0" fillId="8" borderId="24" xfId="0" applyFill="1" applyBorder="1" applyAlignment="1" applyProtection="1">
      <alignment horizontal="centerContinuous"/>
    </xf>
    <xf numFmtId="0" fontId="0" fillId="8" borderId="25" xfId="0" applyFill="1" applyBorder="1" applyAlignment="1" applyProtection="1">
      <alignment horizontal="centerContinuous"/>
    </xf>
    <xf numFmtId="0" fontId="0" fillId="0" borderId="0" xfId="0" applyFill="1" applyProtection="1"/>
    <xf numFmtId="0" fontId="1" fillId="3" borderId="23" xfId="0" applyFont="1" applyFill="1" applyBorder="1" applyAlignment="1" applyProtection="1">
      <alignment horizontal="centerContinuous"/>
    </xf>
    <xf numFmtId="0" fontId="0" fillId="3" borderId="24" xfId="0" applyFill="1" applyBorder="1" applyAlignment="1" applyProtection="1">
      <alignment horizontal="centerContinuous"/>
    </xf>
    <xf numFmtId="0" fontId="0" fillId="3" borderId="52" xfId="0" applyFill="1" applyBorder="1" applyAlignment="1" applyProtection="1">
      <alignment horizontal="centerContinuous"/>
    </xf>
    <xf numFmtId="0" fontId="0" fillId="0" borderId="82" xfId="0" applyFill="1" applyBorder="1" applyProtection="1"/>
    <xf numFmtId="0" fontId="1" fillId="8" borderId="23" xfId="0" applyFont="1" applyFill="1" applyBorder="1" applyAlignment="1" applyProtection="1">
      <alignment horizontal="centerContinuous"/>
    </xf>
    <xf numFmtId="0" fontId="1" fillId="8" borderId="24" xfId="0" applyFont="1" applyFill="1" applyBorder="1" applyAlignment="1" applyProtection="1">
      <alignment horizontal="centerContinuous"/>
    </xf>
    <xf numFmtId="0" fontId="1" fillId="8" borderId="25" xfId="0" applyFont="1" applyFill="1" applyBorder="1" applyAlignment="1" applyProtection="1">
      <alignment horizontal="centerContinuous"/>
    </xf>
    <xf numFmtId="0" fontId="0" fillId="0" borderId="8" xfId="0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0" fontId="5" fillId="3" borderId="3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0" fillId="6" borderId="8" xfId="0" applyFill="1" applyBorder="1" applyAlignment="1" applyProtection="1">
      <alignment horizontal="center" vertical="center" wrapText="1"/>
    </xf>
    <xf numFmtId="0" fontId="0" fillId="0" borderId="55" xfId="0" applyBorder="1" applyAlignment="1" applyProtection="1">
      <alignment horizontal="center" vertical="center" wrapText="1"/>
    </xf>
    <xf numFmtId="0" fontId="2" fillId="5" borderId="60" xfId="0" applyFont="1" applyFill="1" applyBorder="1" applyAlignment="1" applyProtection="1">
      <alignment horizontal="center" vertical="center" wrapText="1"/>
    </xf>
    <xf numFmtId="0" fontId="2" fillId="6" borderId="9" xfId="0" applyFont="1" applyFill="1" applyBorder="1" applyAlignment="1" applyProtection="1">
      <alignment horizontal="center" vertical="center" wrapText="1"/>
    </xf>
    <xf numFmtId="0" fontId="1" fillId="7" borderId="16" xfId="0" applyFont="1" applyFill="1" applyBorder="1" applyAlignment="1" applyProtection="1">
      <alignment horizontal="center" vertical="center" wrapText="1"/>
    </xf>
    <xf numFmtId="0" fontId="1" fillId="7" borderId="39" xfId="0" applyFont="1" applyFill="1" applyBorder="1" applyAlignment="1" applyProtection="1">
      <alignment horizontal="center" vertical="center" wrapText="1"/>
    </xf>
    <xf numFmtId="0" fontId="1" fillId="7" borderId="46" xfId="0" applyFont="1" applyFill="1" applyBorder="1" applyAlignment="1" applyProtection="1">
      <alignment horizontal="center" vertical="center" wrapText="1"/>
    </xf>
    <xf numFmtId="0" fontId="25" fillId="0" borderId="16" xfId="0" applyFont="1" applyBorder="1" applyAlignment="1" applyProtection="1">
      <alignment horizontal="center" vertical="center" wrapText="1"/>
    </xf>
    <xf numFmtId="14" fontId="0" fillId="0" borderId="16" xfId="0" applyNumberFormat="1" applyBorder="1" applyAlignment="1" applyProtection="1">
      <alignment wrapText="1"/>
      <protection locked="0"/>
    </xf>
    <xf numFmtId="14" fontId="0" fillId="0" borderId="8" xfId="0" applyNumberFormat="1" applyBorder="1" applyAlignment="1" applyProtection="1">
      <alignment wrapText="1"/>
      <protection locked="0"/>
    </xf>
    <xf numFmtId="44" fontId="25" fillId="0" borderId="76" xfId="1" applyFont="1" applyBorder="1" applyAlignment="1" applyProtection="1">
      <alignment horizontal="center" vertical="center" wrapText="1"/>
      <protection locked="0"/>
    </xf>
    <xf numFmtId="0" fontId="12" fillId="3" borderId="77" xfId="0" applyFont="1" applyFill="1" applyBorder="1" applyProtection="1"/>
    <xf numFmtId="0" fontId="2" fillId="0" borderId="0" xfId="0" applyFont="1" applyFill="1" applyAlignment="1" applyProtection="1">
      <alignment wrapText="1"/>
    </xf>
    <xf numFmtId="17" fontId="2" fillId="0" borderId="0" xfId="0" applyNumberFormat="1" applyFont="1" applyFill="1" applyAlignment="1" applyProtection="1">
      <alignment wrapText="1"/>
    </xf>
    <xf numFmtId="43" fontId="0" fillId="3" borderId="57" xfId="2" applyFont="1" applyFill="1" applyBorder="1" applyProtection="1">
      <protection locked="0"/>
    </xf>
    <xf numFmtId="43" fontId="0" fillId="3" borderId="78" xfId="2" applyFont="1" applyFill="1" applyBorder="1" applyProtection="1">
      <protection locked="0"/>
    </xf>
    <xf numFmtId="43" fontId="0" fillId="3" borderId="9" xfId="2" applyFont="1" applyFill="1" applyBorder="1" applyProtection="1">
      <protection locked="0"/>
    </xf>
    <xf numFmtId="2" fontId="0" fillId="0" borderId="0" xfId="0" applyNumberFormat="1" applyProtection="1"/>
    <xf numFmtId="10" fontId="0" fillId="0" borderId="0" xfId="0" applyNumberFormat="1" applyProtection="1"/>
    <xf numFmtId="43" fontId="0" fillId="0" borderId="0" xfId="0" applyNumberFormat="1" applyProtection="1"/>
    <xf numFmtId="10" fontId="0" fillId="11" borderId="0" xfId="0" applyNumberFormat="1" applyFill="1" applyProtection="1"/>
    <xf numFmtId="10" fontId="0" fillId="0" borderId="0" xfId="0" applyNumberFormat="1" applyAlignment="1" applyProtection="1">
      <alignment horizontal="right"/>
    </xf>
    <xf numFmtId="2" fontId="0" fillId="0" borderId="0" xfId="0" applyNumberFormat="1" applyFill="1" applyProtection="1"/>
    <xf numFmtId="10" fontId="0" fillId="0" borderId="0" xfId="0" applyNumberFormat="1" applyFill="1" applyProtection="1"/>
    <xf numFmtId="43" fontId="0" fillId="0" borderId="0" xfId="0" applyNumberFormat="1" applyFill="1" applyProtection="1"/>
    <xf numFmtId="10" fontId="0" fillId="0" borderId="0" xfId="0" applyNumberFormat="1" applyFill="1" applyAlignment="1" applyProtection="1">
      <alignment horizontal="right"/>
    </xf>
    <xf numFmtId="0" fontId="11" fillId="0" borderId="0" xfId="0" applyFont="1" applyAlignment="1" applyProtection="1">
      <alignment horizontal="right"/>
    </xf>
    <xf numFmtId="0" fontId="0" fillId="3" borderId="77" xfId="0" applyFill="1" applyBorder="1" applyProtection="1"/>
    <xf numFmtId="0" fontId="13" fillId="0" borderId="0" xfId="0" applyFont="1" applyAlignment="1" applyProtection="1">
      <alignment horizontal="right"/>
    </xf>
    <xf numFmtId="0" fontId="12" fillId="3" borderId="78" xfId="0" applyFont="1" applyFill="1" applyBorder="1" applyProtection="1"/>
    <xf numFmtId="0" fontId="0" fillId="3" borderId="0" xfId="0" applyFill="1" applyProtection="1"/>
    <xf numFmtId="0" fontId="12" fillId="0" borderId="0" xfId="0" applyFont="1" applyProtection="1"/>
    <xf numFmtId="0" fontId="13" fillId="0" borderId="0" xfId="0" applyFont="1" applyProtection="1"/>
    <xf numFmtId="0" fontId="1" fillId="0" borderId="0" xfId="0" applyFont="1" applyAlignment="1" applyProtection="1">
      <alignment wrapText="1"/>
    </xf>
    <xf numFmtId="0" fontId="14" fillId="0" borderId="0" xfId="0" applyFont="1" applyAlignment="1" applyProtection="1">
      <alignment horizontal="center" wrapText="1"/>
    </xf>
    <xf numFmtId="0" fontId="14" fillId="10" borderId="0" xfId="0" applyFont="1" applyFill="1" applyAlignment="1" applyProtection="1">
      <alignment horizontal="center" wrapText="1"/>
    </xf>
    <xf numFmtId="0" fontId="14" fillId="11" borderId="0" xfId="0" applyFont="1" applyFill="1" applyAlignment="1" applyProtection="1">
      <alignment horizontal="center" wrapText="1"/>
    </xf>
    <xf numFmtId="0" fontId="14" fillId="0" borderId="0" xfId="0" applyFont="1" applyAlignment="1" applyProtection="1">
      <alignment horizontal="center"/>
    </xf>
    <xf numFmtId="0" fontId="1" fillId="0" borderId="57" xfId="0" applyFont="1" applyBorder="1" applyAlignment="1" applyProtection="1">
      <alignment vertical="center"/>
    </xf>
    <xf numFmtId="0" fontId="0" fillId="0" borderId="78" xfId="0" applyBorder="1" applyProtection="1"/>
    <xf numFmtId="0" fontId="0" fillId="0" borderId="9" xfId="0" applyBorder="1" applyProtection="1"/>
    <xf numFmtId="0" fontId="15" fillId="0" borderId="0" xfId="0" applyFont="1" applyAlignment="1" applyProtection="1">
      <alignment horizontal="center" wrapText="1"/>
    </xf>
    <xf numFmtId="0" fontId="18" fillId="0" borderId="0" xfId="0" applyFont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right"/>
    </xf>
    <xf numFmtId="0" fontId="0" fillId="10" borderId="0" xfId="0" applyFill="1" applyProtection="1"/>
    <xf numFmtId="43" fontId="0" fillId="10" borderId="0" xfId="2" applyFont="1" applyFill="1" applyAlignment="1" applyProtection="1">
      <alignment horizontal="right"/>
    </xf>
    <xf numFmtId="43" fontId="0" fillId="11" borderId="0" xfId="2" applyFont="1" applyFill="1" applyProtection="1"/>
    <xf numFmtId="43" fontId="0" fillId="11" borderId="0" xfId="2" applyFont="1" applyFill="1" applyAlignment="1" applyProtection="1">
      <alignment horizontal="right"/>
    </xf>
    <xf numFmtId="43" fontId="0" fillId="0" borderId="0" xfId="2" applyFont="1" applyAlignment="1" applyProtection="1">
      <alignment horizontal="right"/>
    </xf>
    <xf numFmtId="0" fontId="15" fillId="0" borderId="0" xfId="0" applyFont="1" applyFill="1" applyAlignment="1" applyProtection="1">
      <alignment horizontal="center" wrapText="1"/>
    </xf>
    <xf numFmtId="0" fontId="18" fillId="0" borderId="0" xfId="0" applyFont="1" applyFill="1" applyAlignment="1" applyProtection="1">
      <alignment horizontal="center" wrapText="1"/>
    </xf>
    <xf numFmtId="0" fontId="0" fillId="0" borderId="0" xfId="0" applyFill="1" applyAlignment="1" applyProtection="1">
      <alignment horizontal="center"/>
    </xf>
    <xf numFmtId="0" fontId="0" fillId="0" borderId="0" xfId="0" applyFill="1" applyAlignment="1" applyProtection="1">
      <alignment horizontal="right"/>
    </xf>
    <xf numFmtId="43" fontId="0" fillId="0" borderId="0" xfId="2" applyFont="1" applyFill="1" applyAlignment="1" applyProtection="1">
      <alignment horizontal="right"/>
    </xf>
    <xf numFmtId="0" fontId="1" fillId="0" borderId="0" xfId="0" applyFont="1" applyFill="1" applyProtection="1"/>
    <xf numFmtId="0" fontId="14" fillId="0" borderId="0" xfId="0" applyFont="1" applyFill="1" applyAlignment="1" applyProtection="1">
      <alignment horizontal="center" wrapText="1"/>
    </xf>
    <xf numFmtId="14" fontId="12" fillId="3" borderId="78" xfId="0" quotePrefix="1" applyNumberFormat="1" applyFont="1" applyFill="1" applyBorder="1" applyProtection="1">
      <protection locked="0"/>
    </xf>
    <xf numFmtId="17" fontId="2" fillId="0" borderId="0" xfId="0" applyNumberFormat="1" applyFont="1" applyFill="1" applyAlignment="1" applyProtection="1">
      <alignment vertical="top" wrapText="1"/>
    </xf>
    <xf numFmtId="2" fontId="0" fillId="0" borderId="0" xfId="0" applyNumberFormat="1" applyFill="1" applyBorder="1" applyProtection="1"/>
    <xf numFmtId="2" fontId="0" fillId="0" borderId="0" xfId="0" applyNumberFormat="1" applyBorder="1" applyProtection="1">
      <protection locked="0"/>
    </xf>
    <xf numFmtId="43" fontId="0" fillId="0" borderId="0" xfId="2" applyFont="1" applyFill="1" applyBorder="1" applyProtection="1"/>
    <xf numFmtId="43" fontId="0" fillId="3" borderId="8" xfId="2" applyFont="1" applyFill="1" applyBorder="1" applyProtection="1">
      <protection locked="0"/>
    </xf>
    <xf numFmtId="10" fontId="0" fillId="0" borderId="0" xfId="3" applyNumberFormat="1" applyFont="1" applyFill="1" applyBorder="1" applyProtection="1"/>
    <xf numFmtId="10" fontId="0" fillId="0" borderId="0" xfId="2" applyNumberFormat="1" applyFont="1" applyProtection="1"/>
    <xf numFmtId="10" fontId="0" fillId="0" borderId="0" xfId="3" applyNumberFormat="1" applyFont="1" applyBorder="1" applyProtection="1"/>
    <xf numFmtId="10" fontId="0" fillId="0" borderId="0" xfId="0" applyNumberFormat="1" applyBorder="1" applyProtection="1"/>
    <xf numFmtId="43" fontId="0" fillId="0" borderId="0" xfId="0" applyNumberFormat="1" applyBorder="1" applyProtection="1"/>
    <xf numFmtId="10" fontId="0" fillId="0" borderId="0" xfId="0" applyNumberFormat="1" applyFill="1" applyBorder="1" applyProtection="1"/>
    <xf numFmtId="43" fontId="0" fillId="0" borderId="0" xfId="0" applyNumberFormat="1" applyFill="1" applyBorder="1" applyProtection="1"/>
    <xf numFmtId="0" fontId="0" fillId="0" borderId="0" xfId="0" applyNumberFormat="1" applyFill="1" applyProtection="1"/>
    <xf numFmtId="0" fontId="0" fillId="10" borderId="0" xfId="2" applyNumberFormat="1" applyFont="1" applyFill="1" applyProtection="1"/>
    <xf numFmtId="0" fontId="0" fillId="11" borderId="77" xfId="2" applyNumberFormat="1" applyFont="1" applyFill="1" applyBorder="1" applyProtection="1"/>
    <xf numFmtId="44" fontId="19" fillId="10" borderId="50" xfId="1" applyFont="1" applyFill="1" applyBorder="1" applyAlignment="1">
      <alignment vertical="center" wrapText="1"/>
    </xf>
    <xf numFmtId="44" fontId="19" fillId="11" borderId="50" xfId="1" applyFont="1" applyFill="1" applyBorder="1" applyAlignment="1">
      <alignment vertical="center" wrapText="1"/>
    </xf>
    <xf numFmtId="0" fontId="2" fillId="8" borderId="53" xfId="0" applyFont="1" applyFill="1" applyBorder="1" applyAlignment="1">
      <alignment horizontal="center" vertical="center" wrapText="1"/>
    </xf>
    <xf numFmtId="44" fontId="19" fillId="4" borderId="21" xfId="0" applyNumberFormat="1" applyFont="1" applyFill="1" applyBorder="1"/>
    <xf numFmtId="0" fontId="5" fillId="3" borderId="75" xfId="0" applyFont="1" applyFill="1" applyBorder="1" applyAlignment="1">
      <alignment vertical="center" wrapText="1"/>
    </xf>
    <xf numFmtId="0" fontId="5" fillId="3" borderId="30" xfId="0" applyFont="1" applyFill="1" applyBorder="1" applyAlignment="1">
      <alignment vertical="center" wrapText="1"/>
    </xf>
    <xf numFmtId="0" fontId="2" fillId="3" borderId="49" xfId="0" applyFont="1" applyFill="1" applyBorder="1" applyAlignment="1">
      <alignment vertical="center" wrapText="1"/>
    </xf>
    <xf numFmtId="0" fontId="0" fillId="2" borderId="22" xfId="0" applyFill="1" applyBorder="1"/>
    <xf numFmtId="0" fontId="0" fillId="0" borderId="0" xfId="0" applyAlignment="1">
      <alignment horizontal="left"/>
    </xf>
    <xf numFmtId="0" fontId="26" fillId="0" borderId="16" xfId="0" applyFont="1" applyBorder="1" applyAlignment="1" applyProtection="1">
      <alignment horizontal="center" vertical="center" wrapText="1"/>
    </xf>
    <xf numFmtId="0" fontId="27" fillId="3" borderId="16" xfId="0" applyFont="1" applyFill="1" applyBorder="1" applyAlignment="1" applyProtection="1">
      <alignment horizontal="center" vertical="center" wrapText="1"/>
    </xf>
    <xf numFmtId="0" fontId="28" fillId="4" borderId="8" xfId="0" applyFont="1" applyFill="1" applyBorder="1" applyAlignment="1">
      <alignment horizontal="right"/>
    </xf>
    <xf numFmtId="0" fontId="5" fillId="0" borderId="0" xfId="0" applyFont="1" applyFill="1" applyBorder="1" applyAlignment="1">
      <alignment vertical="center" wrapText="1"/>
    </xf>
    <xf numFmtId="44" fontId="0" fillId="0" borderId="0" xfId="1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44" fontId="19" fillId="0" borderId="0" xfId="1" applyFont="1" applyFill="1" applyBorder="1" applyAlignment="1">
      <alignment vertical="center" wrapText="1"/>
    </xf>
    <xf numFmtId="44" fontId="0" fillId="0" borderId="83" xfId="1" applyFont="1" applyBorder="1" applyAlignment="1">
      <alignment vertical="center" wrapText="1"/>
    </xf>
    <xf numFmtId="0" fontId="29" fillId="8" borderId="50" xfId="0" applyFont="1" applyFill="1" applyBorder="1" applyAlignment="1">
      <alignment vertical="center" wrapText="1"/>
    </xf>
    <xf numFmtId="0" fontId="30" fillId="8" borderId="50" xfId="0" applyFont="1" applyFill="1" applyBorder="1" applyAlignment="1">
      <alignment vertical="center" wrapText="1"/>
    </xf>
    <xf numFmtId="0" fontId="9" fillId="8" borderId="85" xfId="0" applyFont="1" applyFill="1" applyBorder="1" applyAlignment="1">
      <alignment vertical="center" wrapText="1"/>
    </xf>
    <xf numFmtId="0" fontId="9" fillId="8" borderId="84" xfId="0" applyFont="1" applyFill="1" applyBorder="1" applyAlignment="1">
      <alignment vertical="center" wrapText="1"/>
    </xf>
    <xf numFmtId="0" fontId="9" fillId="8" borderId="86" xfId="0" applyFont="1" applyFill="1" applyBorder="1" applyAlignment="1">
      <alignment vertical="center" wrapText="1"/>
    </xf>
    <xf numFmtId="44" fontId="0" fillId="0" borderId="86" xfId="1" applyFont="1" applyBorder="1" applyAlignment="1">
      <alignment vertical="center" wrapText="1"/>
    </xf>
    <xf numFmtId="0" fontId="5" fillId="8" borderId="86" xfId="0" applyFont="1" applyFill="1" applyBorder="1" applyAlignment="1">
      <alignment vertical="center" wrapText="1"/>
    </xf>
    <xf numFmtId="0" fontId="9" fillId="8" borderId="87" xfId="0" applyFont="1" applyFill="1" applyBorder="1" applyAlignment="1">
      <alignment vertical="center" wrapText="1"/>
    </xf>
    <xf numFmtId="44" fontId="0" fillId="0" borderId="78" xfId="1" applyFont="1" applyBorder="1" applyAlignment="1">
      <alignment vertical="center" wrapText="1"/>
    </xf>
    <xf numFmtId="0" fontId="5" fillId="8" borderId="78" xfId="0" applyFont="1" applyFill="1" applyBorder="1" applyAlignment="1">
      <alignment vertical="center" wrapText="1"/>
    </xf>
    <xf numFmtId="44" fontId="0" fillId="0" borderId="9" xfId="1" applyFont="1" applyBorder="1" applyAlignment="1">
      <alignment vertical="center" wrapText="1"/>
    </xf>
    <xf numFmtId="0" fontId="2" fillId="8" borderId="59" xfId="0" applyFont="1" applyFill="1" applyBorder="1" applyAlignment="1">
      <alignment horizontal="center" vertical="center" wrapText="1"/>
    </xf>
    <xf numFmtId="0" fontId="2" fillId="8" borderId="23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 applyProtection="1">
      <protection locked="0"/>
    </xf>
    <xf numFmtId="0" fontId="20" fillId="0" borderId="0" xfId="0" applyFont="1" applyFill="1" applyAlignment="1" applyProtection="1">
      <protection locked="0"/>
    </xf>
    <xf numFmtId="0" fontId="20" fillId="13" borderId="88" xfId="0" applyFont="1" applyFill="1" applyBorder="1" applyAlignment="1" applyProtection="1">
      <protection locked="0"/>
    </xf>
    <xf numFmtId="0" fontId="20" fillId="13" borderId="89" xfId="0" applyFont="1" applyFill="1" applyBorder="1" applyAlignment="1" applyProtection="1">
      <protection locked="0"/>
    </xf>
    <xf numFmtId="0" fontId="20" fillId="13" borderId="90" xfId="0" applyFont="1" applyFill="1" applyBorder="1" applyAlignment="1" applyProtection="1">
      <protection locked="0"/>
    </xf>
    <xf numFmtId="0" fontId="20" fillId="13" borderId="78" xfId="0" applyFont="1" applyFill="1" applyBorder="1" applyAlignment="1" applyProtection="1">
      <protection locked="0"/>
    </xf>
    <xf numFmtId="0" fontId="0" fillId="0" borderId="77" xfId="0" applyBorder="1" applyAlignment="1">
      <alignment horizontal="center"/>
    </xf>
    <xf numFmtId="2" fontId="0" fillId="0" borderId="0" xfId="0" applyNumberFormat="1" applyAlignment="1">
      <alignment horizontal="right"/>
    </xf>
    <xf numFmtId="2" fontId="0" fillId="0" borderId="77" xfId="0" applyNumberFormat="1" applyBorder="1" applyAlignment="1">
      <alignment horizontal="right"/>
    </xf>
    <xf numFmtId="14" fontId="0" fillId="0" borderId="0" xfId="0" applyNumberFormat="1"/>
    <xf numFmtId="2" fontId="0" fillId="14" borderId="0" xfId="0" applyNumberFormat="1" applyFill="1"/>
    <xf numFmtId="2" fontId="0" fillId="15" borderId="0" xfId="0" applyNumberFormat="1" applyFill="1"/>
    <xf numFmtId="2" fontId="0" fillId="0" borderId="0" xfId="0" applyNumberFormat="1"/>
    <xf numFmtId="9" fontId="0" fillId="0" borderId="0" xfId="3" applyFont="1" applyAlignment="1" applyProtection="1">
      <alignment horizontal="right"/>
    </xf>
    <xf numFmtId="9" fontId="0" fillId="0" borderId="0" xfId="3" applyFont="1" applyBorder="1" applyProtection="1"/>
    <xf numFmtId="0" fontId="0" fillId="0" borderId="0" xfId="0" applyAlignment="1">
      <alignment horizontal="center" wrapText="1"/>
    </xf>
    <xf numFmtId="2" fontId="0" fillId="0" borderId="77" xfId="0" applyNumberFormat="1" applyBorder="1"/>
    <xf numFmtId="2" fontId="0" fillId="0" borderId="18" xfId="0" applyNumberFormat="1" applyBorder="1"/>
    <xf numFmtId="2" fontId="0" fillId="14" borderId="18" xfId="0" applyNumberFormat="1" applyFill="1" applyBorder="1"/>
    <xf numFmtId="2" fontId="0" fillId="15" borderId="18" xfId="0" applyNumberFormat="1" applyFill="1" applyBorder="1"/>
    <xf numFmtId="9" fontId="0" fillId="0" borderId="0" xfId="0" applyNumberFormat="1"/>
    <xf numFmtId="10" fontId="1" fillId="0" borderId="0" xfId="3" applyNumberFormat="1" applyFont="1" applyProtection="1"/>
    <xf numFmtId="0" fontId="1" fillId="3" borderId="0" xfId="0" applyFont="1" applyFill="1" applyProtection="1">
      <protection locked="0"/>
    </xf>
    <xf numFmtId="0" fontId="0" fillId="3" borderId="0" xfId="0" applyFill="1"/>
    <xf numFmtId="0" fontId="0" fillId="3" borderId="77" xfId="0" applyFill="1" applyBorder="1" applyProtection="1">
      <protection locked="0"/>
    </xf>
    <xf numFmtId="14" fontId="0" fillId="3" borderId="77" xfId="0" applyNumberFormat="1" applyFill="1" applyBorder="1" applyAlignment="1" applyProtection="1">
      <alignment horizontal="left"/>
      <protection locked="0"/>
    </xf>
    <xf numFmtId="14" fontId="0" fillId="3" borderId="0" xfId="0" applyNumberFormat="1" applyFill="1" applyProtection="1">
      <protection locked="0"/>
    </xf>
    <xf numFmtId="2" fontId="0" fillId="3" borderId="0" xfId="0" applyNumberFormat="1" applyFill="1" applyProtection="1">
      <protection locked="0"/>
    </xf>
    <xf numFmtId="2" fontId="0" fillId="3" borderId="0" xfId="0" applyNumberFormat="1" applyFill="1" applyAlignment="1" applyProtection="1">
      <alignment horizontal="right"/>
      <protection locked="0"/>
    </xf>
    <xf numFmtId="2" fontId="0" fillId="3" borderId="77" xfId="0" applyNumberFormat="1" applyFill="1" applyBorder="1" applyProtection="1">
      <protection locked="0"/>
    </xf>
    <xf numFmtId="2" fontId="0" fillId="3" borderId="77" xfId="0" applyNumberFormat="1" applyFill="1" applyBorder="1" applyAlignment="1" applyProtection="1">
      <alignment horizontal="right"/>
      <protection locked="0"/>
    </xf>
    <xf numFmtId="0" fontId="31" fillId="0" borderId="0" xfId="0" applyFont="1" applyAlignment="1">
      <alignment horizontal="center" wrapText="1"/>
    </xf>
    <xf numFmtId="0" fontId="0" fillId="3" borderId="77" xfId="0" applyFill="1" applyBorder="1"/>
    <xf numFmtId="0" fontId="25" fillId="0" borderId="57" xfId="0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0" fillId="0" borderId="77" xfId="0" applyBorder="1" applyAlignment="1">
      <alignment horizontal="center" wrapText="1"/>
    </xf>
    <xf numFmtId="0" fontId="0" fillId="14" borderId="77" xfId="0" applyFill="1" applyBorder="1" applyAlignment="1">
      <alignment horizontal="center" wrapText="1"/>
    </xf>
    <xf numFmtId="0" fontId="0" fillId="15" borderId="77" xfId="0" applyFill="1" applyBorder="1" applyAlignment="1">
      <alignment horizontal="center" wrapText="1"/>
    </xf>
    <xf numFmtId="10" fontId="0" fillId="14" borderId="0" xfId="3" applyNumberFormat="1" applyFont="1" applyFill="1" applyProtection="1"/>
    <xf numFmtId="10" fontId="0" fillId="15" borderId="0" xfId="3" applyNumberFormat="1" applyFont="1" applyFill="1" applyProtection="1"/>
    <xf numFmtId="0" fontId="33" fillId="0" borderId="0" xfId="0" applyFont="1"/>
    <xf numFmtId="16" fontId="0" fillId="3" borderId="0" xfId="0" applyNumberFormat="1" applyFill="1" applyProtection="1">
      <protection locked="0"/>
    </xf>
    <xf numFmtId="0" fontId="0" fillId="3" borderId="0" xfId="0" applyFill="1" applyProtection="1">
      <protection locked="0"/>
    </xf>
    <xf numFmtId="0" fontId="19" fillId="0" borderId="0" xfId="0" applyFont="1" applyAlignment="1">
      <alignment horizontal="center"/>
    </xf>
    <xf numFmtId="44" fontId="25" fillId="0" borderId="76" xfId="1" applyFont="1" applyBorder="1" applyAlignment="1" applyProtection="1">
      <alignment horizontal="center" vertical="center" wrapText="1"/>
    </xf>
    <xf numFmtId="0" fontId="0" fillId="13" borderId="22" xfId="0" applyFill="1" applyBorder="1"/>
    <xf numFmtId="0" fontId="0" fillId="13" borderId="0" xfId="0" applyFill="1"/>
    <xf numFmtId="0" fontId="10" fillId="7" borderId="23" xfId="0" applyFont="1" applyFill="1" applyBorder="1" applyAlignment="1">
      <alignment horizontal="center" vertical="center" wrapText="1"/>
    </xf>
    <xf numFmtId="0" fontId="10" fillId="7" borderId="24" xfId="0" applyFont="1" applyFill="1" applyBorder="1" applyAlignment="1">
      <alignment horizontal="center" vertical="center" wrapText="1"/>
    </xf>
    <xf numFmtId="0" fontId="1" fillId="0" borderId="56" xfId="0" applyFont="1" applyBorder="1" applyAlignment="1">
      <alignment horizontal="right" wrapText="1"/>
    </xf>
    <xf numFmtId="0" fontId="1" fillId="0" borderId="0" xfId="0" applyFont="1" applyAlignment="1">
      <alignment horizontal="right" wrapText="1"/>
    </xf>
    <xf numFmtId="0" fontId="0" fillId="0" borderId="64" xfId="0" applyBorder="1" applyAlignment="1">
      <alignment horizontal="left"/>
    </xf>
    <xf numFmtId="0" fontId="0" fillId="0" borderId="0" xfId="0" applyAlignment="1">
      <alignment horizontal="left"/>
    </xf>
    <xf numFmtId="0" fontId="1" fillId="8" borderId="23" xfId="0" applyFont="1" applyFill="1" applyBorder="1" applyAlignment="1">
      <alignment horizontal="center"/>
    </xf>
    <xf numFmtId="0" fontId="1" fillId="8" borderId="24" xfId="0" applyFont="1" applyFill="1" applyBorder="1" applyAlignment="1">
      <alignment horizontal="center"/>
    </xf>
    <xf numFmtId="0" fontId="1" fillId="8" borderId="25" xfId="0" applyFont="1" applyFill="1" applyBorder="1" applyAlignment="1">
      <alignment horizontal="center"/>
    </xf>
    <xf numFmtId="0" fontId="1" fillId="0" borderId="27" xfId="0" applyFont="1" applyBorder="1" applyAlignment="1">
      <alignment horizontal="left" wrapText="1"/>
    </xf>
    <xf numFmtId="0" fontId="1" fillId="0" borderId="22" xfId="0" applyFont="1" applyBorder="1" applyAlignment="1">
      <alignment horizontal="left" wrapText="1"/>
    </xf>
    <xf numFmtId="0" fontId="0" fillId="0" borderId="65" xfId="0" applyBorder="1" applyAlignment="1">
      <alignment horizontal="left"/>
    </xf>
    <xf numFmtId="0" fontId="0" fillId="0" borderId="22" xfId="0" applyBorder="1" applyAlignment="1">
      <alignment horizontal="left"/>
    </xf>
    <xf numFmtId="0" fontId="1" fillId="0" borderId="56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CC"/>
      <color rgb="FFFFFF99"/>
      <color rgb="FFFFFF66"/>
      <color rgb="FF00EA6A"/>
      <color rgb="FF00D05E"/>
      <color rgb="FF3C66FE"/>
      <color rgb="FF8FE2FF"/>
      <color rgb="FF008BBC"/>
      <color rgb="FFFF5D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181243</xdr:colOff>
      <xdr:row>34</xdr:row>
      <xdr:rowOff>67040</xdr:rowOff>
    </xdr:from>
    <xdr:to>
      <xdr:col>11</xdr:col>
      <xdr:colOff>710160</xdr:colOff>
      <xdr:row>38</xdr:row>
      <xdr:rowOff>13252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B425D91-B68D-D113-528A-9177E24FAB44}"/>
            </a:ext>
          </a:extLst>
        </xdr:cNvPr>
        <xdr:cNvSpPr txBox="1"/>
      </xdr:nvSpPr>
      <xdr:spPr>
        <a:xfrm>
          <a:off x="7947017" y="7793057"/>
          <a:ext cx="3643178" cy="34249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NOTE:  </a:t>
          </a:r>
        </a:p>
        <a:p>
          <a:r>
            <a:rPr lang="en-US" sz="1400"/>
            <a:t>If an employee has "</a:t>
          </a:r>
          <a:r>
            <a:rPr lang="en-US" sz="1400">
              <a:solidFill>
                <a:srgbClr val="00B050"/>
              </a:solidFill>
            </a:rPr>
            <a:t>Leave</a:t>
          </a:r>
          <a:r>
            <a:rPr lang="en-US" sz="1400" baseline="0">
              <a:solidFill>
                <a:srgbClr val="00B050"/>
              </a:solidFill>
            </a:rPr>
            <a:t> time</a:t>
          </a:r>
          <a:r>
            <a:rPr lang="en-US" sz="1400" baseline="0"/>
            <a:t>" (vacation, sick, holiday or comp time) hours during this pay period </a:t>
          </a:r>
          <a:r>
            <a:rPr lang="en-US" sz="1400" u="sng" baseline="0"/>
            <a:t>and</a:t>
          </a:r>
          <a:r>
            <a:rPr lang="en-US" sz="1400" baseline="0"/>
            <a:t> their "Regular/OT" hours are split among these 3 categories, then per our recent State Audit, the Leave Time must be proportionally distributed based on the "Regular/OT" hours worked in this pay period.   </a:t>
          </a:r>
        </a:p>
        <a:p>
          <a:endParaRPr lang="en-US" sz="1400" baseline="0"/>
        </a:p>
        <a:p>
          <a:r>
            <a:rPr lang="en-US" sz="1400" baseline="0"/>
            <a:t>See "</a:t>
          </a:r>
          <a:r>
            <a:rPr lang="en-US" sz="1400" baseline="0">
              <a:solidFill>
                <a:srgbClr val="00B050"/>
              </a:solidFill>
            </a:rPr>
            <a:t>Leave Time</a:t>
          </a:r>
          <a:r>
            <a:rPr lang="en-US" sz="1400" baseline="0"/>
            <a:t>"  tab. Enter information in the gray shaded fields.  This Leave Time must then be entered on this timesheet in the approprate row and columns.</a:t>
          </a:r>
          <a:r>
            <a:rPr lang="en-US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endParaRPr lang="en-US" sz="1100" b="1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Questions?  Call NDOT Transit Staff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179294</xdr:colOff>
      <xdr:row>34</xdr:row>
      <xdr:rowOff>35859</xdr:rowOff>
    </xdr:from>
    <xdr:to>
      <xdr:col>11</xdr:col>
      <xdr:colOff>720684</xdr:colOff>
      <xdr:row>38</xdr:row>
      <xdr:rowOff>391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332829F-BA30-4921-9090-1204FF497DFC}"/>
            </a:ext>
          </a:extLst>
        </xdr:cNvPr>
        <xdr:cNvSpPr txBox="1"/>
      </xdr:nvSpPr>
      <xdr:spPr>
        <a:xfrm>
          <a:off x="7924800" y="7655859"/>
          <a:ext cx="3643178" cy="34249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NOTE:  </a:t>
          </a:r>
        </a:p>
        <a:p>
          <a:r>
            <a:rPr lang="en-US" sz="1400"/>
            <a:t>If an employee has "</a:t>
          </a:r>
          <a:r>
            <a:rPr lang="en-US" sz="1400">
              <a:solidFill>
                <a:srgbClr val="00B050"/>
              </a:solidFill>
            </a:rPr>
            <a:t>Leave</a:t>
          </a:r>
          <a:r>
            <a:rPr lang="en-US" sz="1400" baseline="0">
              <a:solidFill>
                <a:srgbClr val="00B050"/>
              </a:solidFill>
            </a:rPr>
            <a:t> time</a:t>
          </a:r>
          <a:r>
            <a:rPr lang="en-US" sz="1400" baseline="0"/>
            <a:t>" (vacation, sick, holiday or comp time) hours during this pay period </a:t>
          </a:r>
          <a:r>
            <a:rPr lang="en-US" sz="1400" u="sng" baseline="0"/>
            <a:t>and</a:t>
          </a:r>
          <a:r>
            <a:rPr lang="en-US" sz="1400" baseline="0"/>
            <a:t> their "Regular/OT" hours are split among these 3 categories, then per our recent State Audit, the Leave Time must be proportionally distributed based on the "Regular/OT" hours worked in this pay period.   </a:t>
          </a:r>
        </a:p>
        <a:p>
          <a:endParaRPr lang="en-US" sz="1400" baseline="0"/>
        </a:p>
        <a:p>
          <a:r>
            <a:rPr lang="en-US" sz="1400" baseline="0"/>
            <a:t>See "</a:t>
          </a:r>
          <a:r>
            <a:rPr lang="en-US" sz="1400" baseline="0">
              <a:solidFill>
                <a:srgbClr val="00B050"/>
              </a:solidFill>
            </a:rPr>
            <a:t>Leave Time</a:t>
          </a:r>
          <a:r>
            <a:rPr lang="en-US" sz="1400" baseline="0"/>
            <a:t>"  tab. Enter information in the gray shaded fields.  This Leave Time must then be entered on this timesheet in the approprate row and columns.</a:t>
          </a:r>
          <a:r>
            <a:rPr lang="en-US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endParaRPr lang="en-US" sz="1100" b="1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Questions?  Call NDOT Transit Staff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206189</xdr:colOff>
      <xdr:row>34</xdr:row>
      <xdr:rowOff>71718</xdr:rowOff>
    </xdr:from>
    <xdr:to>
      <xdr:col>11</xdr:col>
      <xdr:colOff>747579</xdr:colOff>
      <xdr:row>38</xdr:row>
      <xdr:rowOff>36250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B46DCE1-965E-493A-AFE5-511091C606B4}"/>
            </a:ext>
          </a:extLst>
        </xdr:cNvPr>
        <xdr:cNvSpPr txBox="1"/>
      </xdr:nvSpPr>
      <xdr:spPr>
        <a:xfrm>
          <a:off x="7951695" y="7691718"/>
          <a:ext cx="3643178" cy="34249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NOTE:  </a:t>
          </a:r>
        </a:p>
        <a:p>
          <a:r>
            <a:rPr lang="en-US" sz="1400"/>
            <a:t>If an employee has "</a:t>
          </a:r>
          <a:r>
            <a:rPr lang="en-US" sz="1400">
              <a:solidFill>
                <a:srgbClr val="00B050"/>
              </a:solidFill>
            </a:rPr>
            <a:t>Leave</a:t>
          </a:r>
          <a:r>
            <a:rPr lang="en-US" sz="1400" baseline="0">
              <a:solidFill>
                <a:srgbClr val="00B050"/>
              </a:solidFill>
            </a:rPr>
            <a:t> time</a:t>
          </a:r>
          <a:r>
            <a:rPr lang="en-US" sz="1400" baseline="0"/>
            <a:t>" (vacation, sick, holiday or comp time) hours during this pay period </a:t>
          </a:r>
          <a:r>
            <a:rPr lang="en-US" sz="1400" u="sng" baseline="0"/>
            <a:t>and</a:t>
          </a:r>
          <a:r>
            <a:rPr lang="en-US" sz="1400" baseline="0"/>
            <a:t> their "Regular/OT" hours are split among these 3 categories, then per our recent State Audit, the Leave Time must be proportionally distributed based on the "Regular/OT" hours worked in this pay period.   </a:t>
          </a:r>
        </a:p>
        <a:p>
          <a:endParaRPr lang="en-US" sz="1400" baseline="0"/>
        </a:p>
        <a:p>
          <a:r>
            <a:rPr lang="en-US" sz="1400" baseline="0"/>
            <a:t>See "</a:t>
          </a:r>
          <a:r>
            <a:rPr lang="en-US" sz="1400" baseline="0">
              <a:solidFill>
                <a:srgbClr val="00B050"/>
              </a:solidFill>
            </a:rPr>
            <a:t>Leave Time</a:t>
          </a:r>
          <a:r>
            <a:rPr lang="en-US" sz="1400" baseline="0"/>
            <a:t>"  tab. Enter information in the gray shaded fields.  This Leave Time must then be entered on this timesheet in the approprate row and columns.</a:t>
          </a:r>
          <a:r>
            <a:rPr lang="en-US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endParaRPr lang="en-US" sz="1100" b="1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Questions?  Call NDOT Transit Staff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Weyers, June" id="{323BF2CD-CBA1-4BD2-B6C0-2EF590C22CE0}" userId="S::June.Weyers@nebraska.gov::d272c3b4-7595-41af-a7f4-92da4ea360b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3" dT="2024-07-11T16:47:12.06" personId="{323BF2CD-CBA1-4BD2-B6C0-2EF590C22CE0}" id="{E4163B81-0AA0-4CD6-BB92-EDA4FADE5F7A}">
    <text>Print out &amp; sign hard copy for approvals</text>
  </threadedComment>
  <threadedComment ref="O5" dT="2024-07-11T16:47:22.36" personId="{323BF2CD-CBA1-4BD2-B6C0-2EF590C22CE0}" id="{5BDAC60E-9E37-40E8-A7F5-D99D4B557542}">
    <text>Print out &amp; sign hard copy for approvals</text>
  </threadedComment>
  <threadedComment ref="B35" dT="2024-07-11T16:44:49.03" personId="{323BF2CD-CBA1-4BD2-B6C0-2EF590C22CE0}" id="{3F9057EC-7ECB-4E3C-B159-461B7F0CC03D}">
    <text xml:space="preserve">Enter hourly rate 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O3" dT="2024-07-11T16:47:12.06" personId="{323BF2CD-CBA1-4BD2-B6C0-2EF590C22CE0}" id="{F3C9D3EF-F9C5-416F-A17D-C002F411CFA3}">
    <text>Print out &amp; sign hard copy for approvals</text>
  </threadedComment>
  <threadedComment ref="O5" dT="2024-07-11T16:47:22.36" personId="{323BF2CD-CBA1-4BD2-B6C0-2EF590C22CE0}" id="{D42491C4-8C14-4071-9411-C7796537FC1C}">
    <text>Print out &amp; sign hard copy for approvals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O3" dT="2024-07-11T16:47:12.06" personId="{323BF2CD-CBA1-4BD2-B6C0-2EF590C22CE0}" id="{2771AAC0-1AFF-41F7-AE22-A6CBC6513E2E}">
    <text>Print out &amp; sign hard copy for approvals</text>
  </threadedComment>
  <threadedComment ref="O5" dT="2024-07-11T16:47:22.36" personId="{323BF2CD-CBA1-4BD2-B6C0-2EF590C22CE0}" id="{5D0617EA-E211-45AF-9648-02C807C88EC7}">
    <text>Print out &amp; sign hard copy for approvals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32CD3-C3B7-4E9C-8729-79339ABAB571}">
  <sheetPr>
    <pageSetUpPr fitToPage="1"/>
  </sheetPr>
  <dimension ref="A1:R62"/>
  <sheetViews>
    <sheetView zoomScaleNormal="100" workbookViewId="0">
      <pane ySplit="1" topLeftCell="A2" activePane="bottomLeft" state="frozen"/>
      <selection pane="bottomLeft" activeCell="D5" sqref="D5"/>
    </sheetView>
  </sheetViews>
  <sheetFormatPr defaultRowHeight="14.4" x14ac:dyDescent="0.3"/>
  <cols>
    <col min="1" max="1" width="17" style="1" customWidth="1"/>
    <col min="2" max="2" width="15.88671875" customWidth="1"/>
    <col min="3" max="4" width="11.6640625" customWidth="1"/>
    <col min="6" max="6" width="11.5546875" customWidth="1"/>
    <col min="8" max="8" width="11.109375" customWidth="1"/>
    <col min="9" max="9" width="8.6640625"/>
    <col min="11" max="11" width="5.44140625" customWidth="1"/>
    <col min="12" max="12" width="15.6640625" customWidth="1"/>
    <col min="15" max="15" width="12.88671875" customWidth="1"/>
    <col min="16" max="16" width="12.5546875" customWidth="1"/>
    <col min="17" max="17" width="14.5546875" customWidth="1"/>
    <col min="18" max="18" width="11.88671875" customWidth="1"/>
  </cols>
  <sheetData>
    <row r="1" spans="1:18" s="1" customFormat="1" ht="72" x14ac:dyDescent="0.3">
      <c r="A1" s="1" t="s">
        <v>1</v>
      </c>
      <c r="B1" s="1" t="s">
        <v>0</v>
      </c>
      <c r="C1" s="1" t="s">
        <v>11</v>
      </c>
      <c r="D1" s="1" t="s">
        <v>29</v>
      </c>
      <c r="E1" s="1" t="s">
        <v>12</v>
      </c>
      <c r="F1" s="1" t="s">
        <v>28</v>
      </c>
      <c r="G1" s="1" t="s">
        <v>2</v>
      </c>
      <c r="H1" s="1" t="s">
        <v>22</v>
      </c>
      <c r="I1" s="1" t="s">
        <v>23</v>
      </c>
      <c r="J1" s="4" t="s">
        <v>24</v>
      </c>
      <c r="K1" s="19"/>
      <c r="L1" s="1" t="s">
        <v>3</v>
      </c>
      <c r="M1" s="1" t="s">
        <v>31</v>
      </c>
      <c r="N1" s="1" t="s">
        <v>30</v>
      </c>
      <c r="O1" s="4" t="s">
        <v>61</v>
      </c>
      <c r="P1" s="4" t="s">
        <v>33</v>
      </c>
      <c r="Q1" s="16" t="s">
        <v>34</v>
      </c>
      <c r="R1" s="4" t="s">
        <v>32</v>
      </c>
    </row>
    <row r="2" spans="1:18" x14ac:dyDescent="0.3">
      <c r="A2" s="14">
        <v>44562</v>
      </c>
      <c r="B2" t="s">
        <v>4</v>
      </c>
      <c r="K2" s="20"/>
      <c r="P2" s="7"/>
    </row>
    <row r="3" spans="1:18" x14ac:dyDescent="0.3">
      <c r="A3" s="14">
        <v>44563</v>
      </c>
      <c r="B3" t="s">
        <v>5</v>
      </c>
      <c r="K3" s="20"/>
      <c r="P3" s="7"/>
    </row>
    <row r="4" spans="1:18" x14ac:dyDescent="0.3">
      <c r="A4" s="14">
        <v>44564</v>
      </c>
      <c r="B4" t="s">
        <v>6</v>
      </c>
      <c r="K4" s="20"/>
    </row>
    <row r="5" spans="1:18" x14ac:dyDescent="0.3">
      <c r="A5" s="14">
        <v>44565</v>
      </c>
      <c r="B5" t="s">
        <v>7</v>
      </c>
      <c r="K5" s="20"/>
      <c r="P5" s="7"/>
    </row>
    <row r="6" spans="1:18" x14ac:dyDescent="0.3">
      <c r="A6" s="14">
        <v>44566</v>
      </c>
      <c r="B6" t="s">
        <v>8</v>
      </c>
      <c r="K6" s="20"/>
      <c r="P6" s="7"/>
    </row>
    <row r="7" spans="1:18" x14ac:dyDescent="0.3">
      <c r="A7" s="14">
        <v>44567</v>
      </c>
      <c r="B7" t="s">
        <v>9</v>
      </c>
      <c r="K7" s="20"/>
      <c r="P7" s="7"/>
    </row>
    <row r="8" spans="1:18" x14ac:dyDescent="0.3">
      <c r="A8" s="14">
        <v>44568</v>
      </c>
      <c r="B8" t="s">
        <v>10</v>
      </c>
      <c r="K8" s="20"/>
      <c r="P8" s="7"/>
    </row>
    <row r="9" spans="1:18" s="3" customFormat="1" ht="15" thickBot="1" x14ac:dyDescent="0.35">
      <c r="A9" s="15"/>
      <c r="B9" s="10" t="s">
        <v>25</v>
      </c>
      <c r="C9" s="11"/>
      <c r="D9" s="11"/>
      <c r="E9" s="11"/>
      <c r="F9" s="11"/>
      <c r="G9" s="11"/>
      <c r="H9" s="11"/>
      <c r="I9" s="11"/>
      <c r="J9" s="11"/>
      <c r="K9" s="21"/>
      <c r="L9" s="11"/>
      <c r="M9" s="11"/>
      <c r="N9" s="11"/>
      <c r="O9" s="11"/>
      <c r="P9" s="12"/>
      <c r="Q9" s="11"/>
      <c r="R9" s="11"/>
    </row>
    <row r="10" spans="1:18" s="5" customFormat="1" x14ac:dyDescent="0.3">
      <c r="A10" s="18"/>
      <c r="K10" s="22"/>
      <c r="P10" s="9"/>
    </row>
    <row r="11" spans="1:18" x14ac:dyDescent="0.3">
      <c r="A11" s="14">
        <v>44569</v>
      </c>
      <c r="B11" t="s">
        <v>4</v>
      </c>
      <c r="K11" s="20"/>
      <c r="P11" s="7"/>
    </row>
    <row r="12" spans="1:18" x14ac:dyDescent="0.3">
      <c r="A12" s="14">
        <v>44570</v>
      </c>
      <c r="B12" t="s">
        <v>5</v>
      </c>
      <c r="K12" s="20"/>
      <c r="P12" s="7"/>
    </row>
    <row r="13" spans="1:18" x14ac:dyDescent="0.3">
      <c r="A13" s="14">
        <v>44571</v>
      </c>
      <c r="B13" t="s">
        <v>6</v>
      </c>
      <c r="K13" s="20"/>
      <c r="P13" s="7"/>
    </row>
    <row r="14" spans="1:18" x14ac:dyDescent="0.3">
      <c r="A14" s="14">
        <v>44572</v>
      </c>
      <c r="B14" t="s">
        <v>7</v>
      </c>
      <c r="K14" s="20"/>
      <c r="P14" s="7"/>
    </row>
    <row r="15" spans="1:18" x14ac:dyDescent="0.3">
      <c r="A15" s="14">
        <v>44573</v>
      </c>
      <c r="B15" t="s">
        <v>8</v>
      </c>
      <c r="K15" s="20"/>
      <c r="P15" s="7"/>
    </row>
    <row r="16" spans="1:18" x14ac:dyDescent="0.3">
      <c r="A16" s="14">
        <v>44574</v>
      </c>
      <c r="B16" t="s">
        <v>9</v>
      </c>
      <c r="K16" s="20"/>
      <c r="P16" s="7"/>
    </row>
    <row r="17" spans="1:18" ht="15" thickBot="1" x14ac:dyDescent="0.35">
      <c r="A17" s="14">
        <v>44575</v>
      </c>
      <c r="B17" s="2" t="s">
        <v>10</v>
      </c>
      <c r="C17" s="2"/>
      <c r="D17" s="2"/>
      <c r="E17" s="2"/>
      <c r="F17" s="2"/>
      <c r="G17" s="2"/>
      <c r="H17" s="2"/>
      <c r="I17" s="2"/>
      <c r="J17" s="2"/>
      <c r="K17" s="21"/>
      <c r="L17" s="2"/>
      <c r="M17" s="2"/>
      <c r="N17" s="2"/>
      <c r="O17" s="2"/>
      <c r="P17" s="17"/>
      <c r="Q17" s="2"/>
      <c r="R17" s="2"/>
    </row>
    <row r="18" spans="1:18" s="3" customFormat="1" x14ac:dyDescent="0.3">
      <c r="A18" s="26"/>
      <c r="B18" s="6" t="s">
        <v>26</v>
      </c>
      <c r="K18" s="20"/>
      <c r="P18" s="8"/>
    </row>
    <row r="19" spans="1:18" s="3" customFormat="1" ht="15" thickBot="1" x14ac:dyDescent="0.35">
      <c r="A19" s="26"/>
      <c r="B19" s="3" t="s">
        <v>27</v>
      </c>
      <c r="K19" s="21"/>
      <c r="P19" s="8"/>
    </row>
    <row r="20" spans="1:18" s="5" customFormat="1" x14ac:dyDescent="0.3">
      <c r="A20" s="18"/>
    </row>
    <row r="21" spans="1:18" x14ac:dyDescent="0.3">
      <c r="A21" s="18"/>
      <c r="B21" s="3" t="s">
        <v>13</v>
      </c>
    </row>
    <row r="22" spans="1:18" s="1" customFormat="1" ht="43.2" x14ac:dyDescent="0.3">
      <c r="A22" s="18"/>
      <c r="B22" s="1" t="s">
        <v>39</v>
      </c>
    </row>
    <row r="23" spans="1:18" ht="27.75" customHeight="1" x14ac:dyDescent="0.3">
      <c r="A23" s="18"/>
      <c r="B23" s="1" t="s">
        <v>40</v>
      </c>
    </row>
    <row r="24" spans="1:18" ht="28.8" x14ac:dyDescent="0.3">
      <c r="A24" s="18"/>
      <c r="B24" s="1" t="s">
        <v>35</v>
      </c>
    </row>
    <row r="25" spans="1:18" ht="29.4" thickBot="1" x14ac:dyDescent="0.35">
      <c r="A25" s="18"/>
      <c r="B25" s="23" t="s">
        <v>48</v>
      </c>
      <c r="C25" s="24"/>
    </row>
    <row r="26" spans="1:18" ht="43.8" thickTop="1" x14ac:dyDescent="0.3">
      <c r="A26" s="18"/>
      <c r="B26" s="1" t="s">
        <v>41</v>
      </c>
    </row>
    <row r="27" spans="1:18" ht="43.2" x14ac:dyDescent="0.3">
      <c r="A27" s="18"/>
      <c r="B27" s="1" t="s">
        <v>42</v>
      </c>
    </row>
    <row r="28" spans="1:18" ht="28.8" x14ac:dyDescent="0.3">
      <c r="A28" s="18"/>
      <c r="B28" s="1" t="s">
        <v>43</v>
      </c>
    </row>
    <row r="29" spans="1:18" s="1" customFormat="1" ht="29.4" thickBot="1" x14ac:dyDescent="0.35">
      <c r="A29" s="18"/>
      <c r="B29" s="23" t="s">
        <v>44</v>
      </c>
      <c r="C29" s="23"/>
    </row>
    <row r="30" spans="1:18" s="1" customFormat="1" ht="58.2" thickTop="1" x14ac:dyDescent="0.3">
      <c r="A30" s="18"/>
      <c r="B30" s="1" t="s">
        <v>36</v>
      </c>
    </row>
    <row r="31" spans="1:18" s="1" customFormat="1" ht="49.5" customHeight="1" x14ac:dyDescent="0.3">
      <c r="A31" s="18"/>
      <c r="B31" s="1" t="s">
        <v>37</v>
      </c>
    </row>
    <row r="32" spans="1:18" s="1" customFormat="1" ht="43.2" x14ac:dyDescent="0.3">
      <c r="A32" s="18"/>
      <c r="B32" s="1" t="s">
        <v>38</v>
      </c>
    </row>
    <row r="33" spans="1:3" s="1" customFormat="1" ht="43.8" thickBot="1" x14ac:dyDescent="0.35">
      <c r="A33" s="18"/>
      <c r="B33" s="23" t="s">
        <v>47</v>
      </c>
      <c r="C33" s="23"/>
    </row>
    <row r="34" spans="1:3" s="5" customFormat="1" ht="15" thickTop="1" x14ac:dyDescent="0.3">
      <c r="A34" s="18"/>
    </row>
    <row r="35" spans="1:3" s="1" customFormat="1" ht="28.8" x14ac:dyDescent="0.3">
      <c r="A35" s="18"/>
      <c r="B35" s="13" t="s">
        <v>49</v>
      </c>
      <c r="C35" s="13"/>
    </row>
    <row r="36" spans="1:3" s="1" customFormat="1" ht="28.8" x14ac:dyDescent="0.3">
      <c r="A36" s="18"/>
      <c r="B36" s="13" t="s">
        <v>62</v>
      </c>
      <c r="C36" s="13"/>
    </row>
    <row r="37" spans="1:3" s="18" customFormat="1" x14ac:dyDescent="0.3"/>
    <row r="38" spans="1:3" s="1" customFormat="1" ht="57.6" x14ac:dyDescent="0.3">
      <c r="A38" s="18"/>
      <c r="B38" s="1" t="s">
        <v>50</v>
      </c>
    </row>
    <row r="39" spans="1:3" s="1" customFormat="1" ht="43.2" x14ac:dyDescent="0.3">
      <c r="A39" s="18"/>
      <c r="B39" s="1" t="s">
        <v>51</v>
      </c>
    </row>
    <row r="40" spans="1:3" s="1" customFormat="1" ht="43.8" thickBot="1" x14ac:dyDescent="0.35">
      <c r="A40" s="18"/>
      <c r="B40" s="25" t="s">
        <v>58</v>
      </c>
      <c r="C40" s="25"/>
    </row>
    <row r="41" spans="1:3" s="1" customFormat="1" ht="43.8" thickTop="1" x14ac:dyDescent="0.3">
      <c r="A41" s="18"/>
      <c r="B41" s="1" t="s">
        <v>52</v>
      </c>
    </row>
    <row r="42" spans="1:3" s="1" customFormat="1" ht="28.8" x14ac:dyDescent="0.3">
      <c r="A42" s="18"/>
      <c r="B42" s="1" t="s">
        <v>53</v>
      </c>
    </row>
    <row r="43" spans="1:3" s="1" customFormat="1" ht="29.4" thickBot="1" x14ac:dyDescent="0.35">
      <c r="A43" s="18"/>
      <c r="B43" s="25" t="s">
        <v>54</v>
      </c>
      <c r="C43" s="25"/>
    </row>
    <row r="44" spans="1:3" s="1" customFormat="1" ht="43.8" thickTop="1" x14ac:dyDescent="0.3">
      <c r="A44" s="18"/>
      <c r="B44" s="1" t="s">
        <v>55</v>
      </c>
    </row>
    <row r="45" spans="1:3" s="1" customFormat="1" ht="28.8" x14ac:dyDescent="0.3">
      <c r="A45" s="18"/>
      <c r="B45" s="1" t="s">
        <v>56</v>
      </c>
    </row>
    <row r="46" spans="1:3" s="1" customFormat="1" ht="29.4" thickBot="1" x14ac:dyDescent="0.35">
      <c r="A46" s="18"/>
      <c r="B46" s="25" t="s">
        <v>57</v>
      </c>
      <c r="C46" s="25"/>
    </row>
    <row r="47" spans="1:3" s="5" customFormat="1" ht="15" thickTop="1" x14ac:dyDescent="0.3">
      <c r="A47" s="18"/>
    </row>
    <row r="48" spans="1:3" x14ac:dyDescent="0.3">
      <c r="A48" s="18"/>
      <c r="B48" s="3" t="s">
        <v>46</v>
      </c>
    </row>
    <row r="49" spans="1:2" x14ac:dyDescent="0.3">
      <c r="A49" s="1" t="s">
        <v>14</v>
      </c>
    </row>
    <row r="50" spans="1:2" x14ac:dyDescent="0.3">
      <c r="A50" s="1" t="s">
        <v>15</v>
      </c>
    </row>
    <row r="51" spans="1:2" x14ac:dyDescent="0.3">
      <c r="A51" s="1" t="s">
        <v>16</v>
      </c>
    </row>
    <row r="52" spans="1:2" x14ac:dyDescent="0.3">
      <c r="A52" s="1" t="s">
        <v>17</v>
      </c>
    </row>
    <row r="53" spans="1:2" ht="28.8" x14ac:dyDescent="0.3">
      <c r="A53" s="1" t="s">
        <v>45</v>
      </c>
    </row>
    <row r="54" spans="1:2" x14ac:dyDescent="0.3">
      <c r="A54" s="1" t="s">
        <v>18</v>
      </c>
    </row>
    <row r="55" spans="1:2" x14ac:dyDescent="0.3">
      <c r="A55" s="1" t="s">
        <v>19</v>
      </c>
    </row>
    <row r="56" spans="1:2" x14ac:dyDescent="0.3">
      <c r="A56" s="1" t="s">
        <v>20</v>
      </c>
    </row>
    <row r="57" spans="1:2" x14ac:dyDescent="0.3">
      <c r="A57" s="4" t="s">
        <v>59</v>
      </c>
      <c r="B57" s="3"/>
    </row>
    <row r="59" spans="1:2" x14ac:dyDescent="0.3">
      <c r="A59" s="4" t="s">
        <v>21</v>
      </c>
      <c r="B59" s="3"/>
    </row>
    <row r="60" spans="1:2" ht="32.25" customHeight="1" x14ac:dyDescent="0.3">
      <c r="A60" s="4" t="s">
        <v>60</v>
      </c>
      <c r="B60" s="3"/>
    </row>
    <row r="61" spans="1:2" ht="18" customHeight="1" x14ac:dyDescent="0.3">
      <c r="A61" s="4" t="s">
        <v>57</v>
      </c>
      <c r="B61" s="3"/>
    </row>
    <row r="62" spans="1:2" ht="43.2" x14ac:dyDescent="0.3">
      <c r="A62" s="4" t="s">
        <v>58</v>
      </c>
      <c r="B62" s="3"/>
    </row>
  </sheetData>
  <pageMargins left="0.7" right="0.7" top="0.75" bottom="0.75" header="0.3" footer="0.3"/>
  <pageSetup scale="3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13934-0097-4649-94A2-62610284DB44}">
  <sheetPr>
    <pageSetUpPr fitToPage="1"/>
  </sheetPr>
  <dimension ref="A1:R54"/>
  <sheetViews>
    <sheetView zoomScale="90" zoomScaleNormal="90" workbookViewId="0">
      <selection activeCell="K5" sqref="K5"/>
    </sheetView>
  </sheetViews>
  <sheetFormatPr defaultRowHeight="14.4" x14ac:dyDescent="0.3"/>
  <cols>
    <col min="1" max="1" width="15" style="1" customWidth="1"/>
    <col min="2" max="2" width="15.33203125" customWidth="1"/>
    <col min="3" max="5" width="14.6640625" customWidth="1"/>
    <col min="6" max="6" width="16" customWidth="1"/>
    <col min="7" max="7" width="10.44140625" customWidth="1"/>
    <col min="8" max="8" width="15.33203125" customWidth="1"/>
    <col min="9" max="9" width="14.6640625" customWidth="1"/>
    <col min="10" max="10" width="15.109375" customWidth="1"/>
    <col min="11" max="11" width="10.6640625" customWidth="1"/>
    <col min="12" max="12" width="14.5546875" customWidth="1"/>
    <col min="13" max="13" width="14.109375" customWidth="1"/>
    <col min="14" max="14" width="16.33203125" customWidth="1"/>
  </cols>
  <sheetData>
    <row r="1" spans="1:18" ht="45" customHeight="1" thickBot="1" x14ac:dyDescent="0.35">
      <c r="A1" s="419" t="s">
        <v>104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116"/>
      <c r="R1" s="117"/>
    </row>
    <row r="2" spans="1:18" ht="30" customHeight="1" x14ac:dyDescent="0.3">
      <c r="A2" s="428" t="s">
        <v>85</v>
      </c>
      <c r="B2" s="429"/>
      <c r="C2" s="430" t="s">
        <v>87</v>
      </c>
      <c r="D2" s="431"/>
      <c r="E2" s="123"/>
      <c r="F2" s="124" t="s">
        <v>90</v>
      </c>
      <c r="G2" s="125">
        <v>44866</v>
      </c>
      <c r="H2" s="123"/>
      <c r="I2" s="124" t="s">
        <v>93</v>
      </c>
      <c r="J2" s="123"/>
      <c r="K2" s="121">
        <v>16</v>
      </c>
      <c r="L2" s="123"/>
      <c r="M2" s="123"/>
      <c r="N2" s="123"/>
      <c r="O2" s="123"/>
      <c r="P2" s="123"/>
      <c r="Q2" s="123"/>
      <c r="R2" s="126"/>
    </row>
    <row r="3" spans="1:18" ht="38.25" customHeight="1" thickBot="1" x14ac:dyDescent="0.35">
      <c r="A3" s="432" t="s">
        <v>86</v>
      </c>
      <c r="B3" s="433"/>
      <c r="C3" s="423" t="s">
        <v>89</v>
      </c>
      <c r="D3" s="424"/>
      <c r="F3" s="3" t="s">
        <v>91</v>
      </c>
      <c r="G3" s="119">
        <v>44835</v>
      </c>
      <c r="I3" s="118" t="s">
        <v>103</v>
      </c>
      <c r="K3" s="122"/>
      <c r="L3" s="2"/>
      <c r="M3" s="2"/>
      <c r="N3" s="2"/>
      <c r="O3" s="2"/>
      <c r="Q3" s="3" t="s">
        <v>98</v>
      </c>
      <c r="R3" s="128"/>
    </row>
    <row r="4" spans="1:18" ht="33.75" customHeight="1" x14ac:dyDescent="0.3">
      <c r="A4" s="432" t="s">
        <v>88</v>
      </c>
      <c r="B4" s="433"/>
      <c r="C4" s="423" t="s">
        <v>89</v>
      </c>
      <c r="D4" s="424"/>
      <c r="F4" s="3" t="s">
        <v>94</v>
      </c>
      <c r="G4" s="120" t="s">
        <v>92</v>
      </c>
    </row>
    <row r="5" spans="1:18" ht="30" customHeight="1" thickBot="1" x14ac:dyDescent="0.35">
      <c r="A5" s="131"/>
      <c r="B5" s="132"/>
      <c r="C5" s="133"/>
      <c r="D5" s="133"/>
      <c r="F5" s="3"/>
      <c r="G5" s="133"/>
      <c r="I5" s="118" t="s">
        <v>97</v>
      </c>
      <c r="K5" s="122"/>
      <c r="L5" s="2"/>
      <c r="M5" s="2"/>
      <c r="N5" s="2"/>
      <c r="O5" s="2"/>
      <c r="Q5" s="3" t="s">
        <v>98</v>
      </c>
      <c r="R5" s="128"/>
    </row>
    <row r="6" spans="1:18" ht="15" thickBot="1" x14ac:dyDescent="0.35">
      <c r="A6" s="129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130"/>
    </row>
    <row r="7" spans="1:18" x14ac:dyDescent="0.3">
      <c r="A7" s="54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</row>
    <row r="8" spans="1:18" x14ac:dyDescent="0.3">
      <c r="A8" s="54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18" ht="15" thickBot="1" x14ac:dyDescent="0.35"/>
    <row r="10" spans="1:18" ht="26.25" customHeight="1" thickBot="1" x14ac:dyDescent="0.35">
      <c r="C10" s="77" t="s">
        <v>63</v>
      </c>
      <c r="D10" s="78"/>
      <c r="E10" s="78"/>
      <c r="F10" s="78"/>
      <c r="G10" s="91"/>
      <c r="H10" s="77" t="s">
        <v>78</v>
      </c>
      <c r="I10" s="78"/>
      <c r="J10" s="79"/>
      <c r="K10" s="88"/>
      <c r="L10" s="77" t="s">
        <v>79</v>
      </c>
      <c r="M10" s="82"/>
      <c r="N10" s="83"/>
      <c r="O10" s="425" t="s">
        <v>102</v>
      </c>
      <c r="P10" s="426"/>
      <c r="Q10" s="426"/>
      <c r="R10" s="427"/>
    </row>
    <row r="11" spans="1:18" s="1" customFormat="1" ht="114.75" customHeight="1" x14ac:dyDescent="0.3">
      <c r="A11" s="27" t="s">
        <v>1</v>
      </c>
      <c r="B11" s="27" t="s">
        <v>0</v>
      </c>
      <c r="C11" s="37" t="s">
        <v>99</v>
      </c>
      <c r="D11" s="37" t="s">
        <v>100</v>
      </c>
      <c r="E11" s="134" t="s">
        <v>101</v>
      </c>
      <c r="F11" s="99" t="s">
        <v>83</v>
      </c>
      <c r="G11" s="135"/>
      <c r="H11" s="37" t="s">
        <v>74</v>
      </c>
      <c r="I11" s="102" t="s">
        <v>76</v>
      </c>
      <c r="J11" s="136" t="s">
        <v>71</v>
      </c>
      <c r="K11" s="137"/>
      <c r="L11" s="66" t="s">
        <v>77</v>
      </c>
      <c r="M11" s="138" t="s">
        <v>96</v>
      </c>
      <c r="N11" s="139" t="s">
        <v>80</v>
      </c>
      <c r="O11" s="144"/>
      <c r="P11" s="74"/>
      <c r="Q11" s="74"/>
      <c r="R11" s="145"/>
    </row>
    <row r="12" spans="1:18" x14ac:dyDescent="0.3">
      <c r="A12" s="32">
        <v>44562</v>
      </c>
      <c r="B12" s="33" t="s">
        <v>64</v>
      </c>
      <c r="C12" s="33">
        <v>2</v>
      </c>
      <c r="D12" s="33">
        <v>1</v>
      </c>
      <c r="E12" s="95">
        <v>0</v>
      </c>
      <c r="F12" s="100">
        <f>SUM(C12:E12)</f>
        <v>3</v>
      </c>
      <c r="G12" s="38"/>
      <c r="H12" s="33">
        <v>4</v>
      </c>
      <c r="I12" s="103">
        <v>4</v>
      </c>
      <c r="J12" s="112">
        <f t="shared" ref="J12:J18" si="0">SUM(H12:I12)</f>
        <v>8</v>
      </c>
      <c r="K12" s="107"/>
      <c r="L12" s="67">
        <f>SUM(C12+D12+H12)</f>
        <v>7</v>
      </c>
      <c r="M12" s="68">
        <f>SUM(E12+I12)</f>
        <v>4</v>
      </c>
      <c r="N12" s="140">
        <f>SUM(F12+J12)</f>
        <v>11</v>
      </c>
      <c r="O12" s="146"/>
      <c r="R12" s="127"/>
    </row>
    <row r="13" spans="1:18" x14ac:dyDescent="0.3">
      <c r="A13" s="28">
        <v>44563</v>
      </c>
      <c r="B13" s="29" t="s">
        <v>65</v>
      </c>
      <c r="C13" s="29">
        <v>3</v>
      </c>
      <c r="D13" s="29">
        <v>0</v>
      </c>
      <c r="E13" s="96">
        <v>0</v>
      </c>
      <c r="F13" s="100">
        <f t="shared" ref="F13:F18" si="1">SUM(C13:E13)</f>
        <v>3</v>
      </c>
      <c r="G13" s="38"/>
      <c r="H13" s="29">
        <v>8</v>
      </c>
      <c r="I13" s="104">
        <v>0</v>
      </c>
      <c r="J13" s="112">
        <f t="shared" si="0"/>
        <v>8</v>
      </c>
      <c r="K13" s="107"/>
      <c r="L13" s="67">
        <f t="shared" ref="L13:L18" si="2">SUM(C13+D13+H13)</f>
        <v>11</v>
      </c>
      <c r="M13" s="68">
        <f t="shared" ref="M13:M18" si="3">SUM(E13+I13)</f>
        <v>0</v>
      </c>
      <c r="N13" s="140">
        <f t="shared" ref="N13:N18" si="4">SUM(F13+J13)</f>
        <v>11</v>
      </c>
      <c r="O13" s="146"/>
      <c r="R13" s="127"/>
    </row>
    <row r="14" spans="1:18" x14ac:dyDescent="0.3">
      <c r="A14" s="28">
        <v>44564</v>
      </c>
      <c r="B14" s="29" t="s">
        <v>66</v>
      </c>
      <c r="C14" s="29">
        <v>0</v>
      </c>
      <c r="D14" s="29">
        <v>2</v>
      </c>
      <c r="E14" s="96">
        <v>0</v>
      </c>
      <c r="F14" s="100">
        <f t="shared" si="1"/>
        <v>2</v>
      </c>
      <c r="G14" s="38"/>
      <c r="H14" s="29">
        <v>0</v>
      </c>
      <c r="I14" s="104">
        <v>0</v>
      </c>
      <c r="J14" s="112">
        <f t="shared" si="0"/>
        <v>0</v>
      </c>
      <c r="K14" s="107"/>
      <c r="L14" s="67">
        <f t="shared" si="2"/>
        <v>2</v>
      </c>
      <c r="M14" s="68">
        <f t="shared" si="3"/>
        <v>0</v>
      </c>
      <c r="N14" s="140">
        <f t="shared" si="4"/>
        <v>2</v>
      </c>
      <c r="O14" s="146"/>
      <c r="R14" s="127"/>
    </row>
    <row r="15" spans="1:18" x14ac:dyDescent="0.3">
      <c r="A15" s="28">
        <v>44565</v>
      </c>
      <c r="B15" s="29" t="s">
        <v>67</v>
      </c>
      <c r="C15" s="29">
        <v>0</v>
      </c>
      <c r="D15" s="29">
        <v>0</v>
      </c>
      <c r="E15" s="96">
        <v>8</v>
      </c>
      <c r="F15" s="100">
        <f t="shared" si="1"/>
        <v>8</v>
      </c>
      <c r="G15" s="38"/>
      <c r="H15" s="29">
        <v>0</v>
      </c>
      <c r="I15" s="104">
        <v>0</v>
      </c>
      <c r="J15" s="112">
        <f t="shared" si="0"/>
        <v>0</v>
      </c>
      <c r="K15" s="107"/>
      <c r="L15" s="67">
        <f t="shared" si="2"/>
        <v>0</v>
      </c>
      <c r="M15" s="68">
        <f t="shared" si="3"/>
        <v>8</v>
      </c>
      <c r="N15" s="140">
        <f t="shared" si="4"/>
        <v>8</v>
      </c>
      <c r="O15" s="146"/>
      <c r="R15" s="127"/>
    </row>
    <row r="16" spans="1:18" x14ac:dyDescent="0.3">
      <c r="A16" s="28">
        <v>44566</v>
      </c>
      <c r="B16" s="29" t="s">
        <v>68</v>
      </c>
      <c r="C16" s="29">
        <v>7</v>
      </c>
      <c r="D16" s="29">
        <v>0</v>
      </c>
      <c r="E16" s="96">
        <v>1</v>
      </c>
      <c r="F16" s="100">
        <f t="shared" si="1"/>
        <v>8</v>
      </c>
      <c r="G16" s="38"/>
      <c r="H16" s="29">
        <v>4.5</v>
      </c>
      <c r="I16" s="104">
        <v>3.5</v>
      </c>
      <c r="J16" s="112">
        <f t="shared" si="0"/>
        <v>8</v>
      </c>
      <c r="K16" s="107"/>
      <c r="L16" s="67">
        <f t="shared" si="2"/>
        <v>11.5</v>
      </c>
      <c r="M16" s="68">
        <f t="shared" si="3"/>
        <v>4.5</v>
      </c>
      <c r="N16" s="140">
        <f t="shared" si="4"/>
        <v>16</v>
      </c>
      <c r="O16" s="146"/>
      <c r="R16" s="127"/>
    </row>
    <row r="17" spans="1:18" x14ac:dyDescent="0.3">
      <c r="A17" s="28">
        <v>44567</v>
      </c>
      <c r="B17" s="29" t="s">
        <v>69</v>
      </c>
      <c r="C17" s="29">
        <v>0</v>
      </c>
      <c r="D17" s="29">
        <v>4</v>
      </c>
      <c r="E17" s="96">
        <v>0</v>
      </c>
      <c r="F17" s="100">
        <f t="shared" si="1"/>
        <v>4</v>
      </c>
      <c r="G17" s="38"/>
      <c r="H17" s="29">
        <v>0</v>
      </c>
      <c r="I17" s="104">
        <v>0</v>
      </c>
      <c r="J17" s="112">
        <f t="shared" si="0"/>
        <v>0</v>
      </c>
      <c r="K17" s="107"/>
      <c r="L17" s="67">
        <f t="shared" si="2"/>
        <v>4</v>
      </c>
      <c r="M17" s="68">
        <f t="shared" si="3"/>
        <v>0</v>
      </c>
      <c r="N17" s="140">
        <f t="shared" si="4"/>
        <v>4</v>
      </c>
      <c r="O17" s="146"/>
      <c r="R17" s="127"/>
    </row>
    <row r="18" spans="1:18" ht="15" thickBot="1" x14ac:dyDescent="0.35">
      <c r="A18" s="28">
        <v>44568</v>
      </c>
      <c r="B18" s="35" t="s">
        <v>70</v>
      </c>
      <c r="C18" s="35">
        <v>0</v>
      </c>
      <c r="D18" s="35">
        <v>0</v>
      </c>
      <c r="E18" s="97">
        <v>0</v>
      </c>
      <c r="F18" s="100">
        <f t="shared" si="1"/>
        <v>0</v>
      </c>
      <c r="G18" s="38"/>
      <c r="H18" s="29">
        <v>0</v>
      </c>
      <c r="I18" s="104">
        <v>0</v>
      </c>
      <c r="J18" s="112">
        <f t="shared" si="0"/>
        <v>0</v>
      </c>
      <c r="K18" s="107"/>
      <c r="L18" s="67">
        <f t="shared" si="2"/>
        <v>0</v>
      </c>
      <c r="M18" s="68">
        <f t="shared" si="3"/>
        <v>0</v>
      </c>
      <c r="N18" s="140">
        <f t="shared" si="4"/>
        <v>0</v>
      </c>
      <c r="O18" s="146"/>
      <c r="R18" s="127"/>
    </row>
    <row r="19" spans="1:18" s="3" customFormat="1" ht="15" thickBot="1" x14ac:dyDescent="0.35">
      <c r="A19" s="31"/>
      <c r="B19" s="43" t="s">
        <v>25</v>
      </c>
      <c r="C19" s="44">
        <f t="shared" ref="C19" si="5">SUM(C12:C18)</f>
        <v>12</v>
      </c>
      <c r="D19" s="45">
        <f t="shared" ref="D19" si="6">SUM(D12:D18)</f>
        <v>7</v>
      </c>
      <c r="E19" s="59">
        <f>SUM(E12:E18)</f>
        <v>9</v>
      </c>
      <c r="F19" s="46">
        <f>SUM(F12:F18)</f>
        <v>28</v>
      </c>
      <c r="G19" s="39"/>
      <c r="H19" s="47">
        <f>SUM(H12:H18)</f>
        <v>16.5</v>
      </c>
      <c r="I19" s="105">
        <f>SUM(I12:I18)</f>
        <v>7.5</v>
      </c>
      <c r="J19" s="64">
        <f>SUM(J12:J18)</f>
        <v>24</v>
      </c>
      <c r="K19" s="108"/>
      <c r="L19" s="153">
        <f t="shared" ref="L19" si="7">SUM(F19+J19)</f>
        <v>52</v>
      </c>
      <c r="M19" s="114">
        <f>SUM(M12:M18)</f>
        <v>16.5</v>
      </c>
      <c r="N19" s="141">
        <f>SUM(N12:N18)</f>
        <v>52</v>
      </c>
      <c r="O19" s="147"/>
      <c r="R19" s="148"/>
    </row>
    <row r="20" spans="1:18" s="5" customFormat="1" ht="15" thickBot="1" x14ac:dyDescent="0.35">
      <c r="A20" s="87"/>
      <c r="B20" s="88"/>
      <c r="C20" s="88"/>
      <c r="D20" s="88"/>
      <c r="E20" s="89"/>
      <c r="F20" s="90"/>
      <c r="G20" s="91"/>
      <c r="H20" s="88"/>
      <c r="I20" s="88"/>
      <c r="J20" s="93"/>
      <c r="K20" s="88"/>
      <c r="L20" s="92"/>
      <c r="M20" s="89"/>
      <c r="N20" s="142"/>
      <c r="O20" s="149"/>
      <c r="R20" s="150"/>
    </row>
    <row r="21" spans="1:18" x14ac:dyDescent="0.3">
      <c r="A21" s="32">
        <v>44569</v>
      </c>
      <c r="B21" s="33" t="s">
        <v>64</v>
      </c>
      <c r="C21" s="33">
        <v>0</v>
      </c>
      <c r="D21" s="33">
        <v>0</v>
      </c>
      <c r="E21" s="95">
        <v>8</v>
      </c>
      <c r="F21" s="100">
        <f t="shared" ref="F21:F27" si="8">SUM(C21:E21)</f>
        <v>8</v>
      </c>
      <c r="G21" s="38"/>
      <c r="H21" s="33">
        <v>1</v>
      </c>
      <c r="I21" s="103">
        <v>0</v>
      </c>
      <c r="J21" s="112">
        <f t="shared" ref="J21:J27" si="9">SUM(H21:I21)</f>
        <v>1</v>
      </c>
      <c r="K21" s="107"/>
      <c r="L21" s="67">
        <f t="shared" ref="L21:L27" si="10">SUM(C21+D21+H21)</f>
        <v>1</v>
      </c>
      <c r="M21" s="68">
        <f t="shared" ref="M21:M27" si="11">SUM(E21+I21)</f>
        <v>8</v>
      </c>
      <c r="N21" s="140">
        <f t="shared" ref="N21:N27" si="12">SUM(F21+J21)</f>
        <v>9</v>
      </c>
      <c r="O21" s="146"/>
      <c r="R21" s="127"/>
    </row>
    <row r="22" spans="1:18" x14ac:dyDescent="0.3">
      <c r="A22" s="28">
        <v>44570</v>
      </c>
      <c r="B22" s="29" t="s">
        <v>65</v>
      </c>
      <c r="C22" s="29">
        <v>8</v>
      </c>
      <c r="D22" s="29">
        <v>0</v>
      </c>
      <c r="E22" s="96">
        <v>0</v>
      </c>
      <c r="F22" s="100">
        <f t="shared" si="8"/>
        <v>8</v>
      </c>
      <c r="G22" s="38"/>
      <c r="H22" s="29">
        <v>4</v>
      </c>
      <c r="I22" s="104">
        <v>0</v>
      </c>
      <c r="J22" s="112">
        <f t="shared" si="9"/>
        <v>4</v>
      </c>
      <c r="K22" s="109"/>
      <c r="L22" s="67">
        <f t="shared" si="10"/>
        <v>12</v>
      </c>
      <c r="M22" s="68">
        <f t="shared" si="11"/>
        <v>0</v>
      </c>
      <c r="N22" s="140">
        <f t="shared" si="12"/>
        <v>12</v>
      </c>
      <c r="O22" s="146"/>
      <c r="R22" s="127"/>
    </row>
    <row r="23" spans="1:18" x14ac:dyDescent="0.3">
      <c r="A23" s="28">
        <v>44571</v>
      </c>
      <c r="B23" s="29" t="s">
        <v>66</v>
      </c>
      <c r="C23" s="29">
        <v>0</v>
      </c>
      <c r="D23" s="29">
        <v>3</v>
      </c>
      <c r="E23" s="96">
        <v>0</v>
      </c>
      <c r="F23" s="100">
        <f t="shared" si="8"/>
        <v>3</v>
      </c>
      <c r="G23" s="38"/>
      <c r="H23" s="29">
        <v>6</v>
      </c>
      <c r="I23" s="104">
        <v>0</v>
      </c>
      <c r="J23" s="112">
        <f t="shared" si="9"/>
        <v>6</v>
      </c>
      <c r="K23" s="109"/>
      <c r="L23" s="67">
        <f t="shared" si="10"/>
        <v>9</v>
      </c>
      <c r="M23" s="68">
        <f t="shared" si="11"/>
        <v>0</v>
      </c>
      <c r="N23" s="140">
        <f t="shared" si="12"/>
        <v>9</v>
      </c>
      <c r="O23" s="146"/>
      <c r="R23" s="127"/>
    </row>
    <row r="24" spans="1:18" x14ac:dyDescent="0.3">
      <c r="A24" s="28">
        <v>44572</v>
      </c>
      <c r="B24" s="29" t="s">
        <v>67</v>
      </c>
      <c r="C24" s="29">
        <v>6</v>
      </c>
      <c r="D24" s="29">
        <v>0</v>
      </c>
      <c r="E24" s="96">
        <v>0</v>
      </c>
      <c r="F24" s="100">
        <f t="shared" si="8"/>
        <v>6</v>
      </c>
      <c r="G24" s="38"/>
      <c r="H24" s="29">
        <v>0</v>
      </c>
      <c r="I24" s="104">
        <v>0</v>
      </c>
      <c r="J24" s="112">
        <f t="shared" si="9"/>
        <v>0</v>
      </c>
      <c r="K24" s="109"/>
      <c r="L24" s="67">
        <f t="shared" si="10"/>
        <v>6</v>
      </c>
      <c r="M24" s="68">
        <f t="shared" si="11"/>
        <v>0</v>
      </c>
      <c r="N24" s="140">
        <f t="shared" si="12"/>
        <v>6</v>
      </c>
      <c r="O24" s="146"/>
      <c r="R24" s="127"/>
    </row>
    <row r="25" spans="1:18" x14ac:dyDescent="0.3">
      <c r="A25" s="28">
        <v>44573</v>
      </c>
      <c r="B25" s="29" t="s">
        <v>68</v>
      </c>
      <c r="C25" s="29">
        <v>2.5</v>
      </c>
      <c r="D25" s="29">
        <v>5.5</v>
      </c>
      <c r="E25" s="96">
        <v>0</v>
      </c>
      <c r="F25" s="100">
        <f t="shared" si="8"/>
        <v>8</v>
      </c>
      <c r="G25" s="38"/>
      <c r="H25" s="29">
        <v>2</v>
      </c>
      <c r="I25" s="104">
        <v>3.5</v>
      </c>
      <c r="J25" s="112">
        <f t="shared" si="9"/>
        <v>5.5</v>
      </c>
      <c r="K25" s="109"/>
      <c r="L25" s="67">
        <f t="shared" si="10"/>
        <v>10</v>
      </c>
      <c r="M25" s="68">
        <f t="shared" si="11"/>
        <v>3.5</v>
      </c>
      <c r="N25" s="140">
        <f t="shared" si="12"/>
        <v>13.5</v>
      </c>
      <c r="O25" s="146"/>
      <c r="R25" s="127"/>
    </row>
    <row r="26" spans="1:18" x14ac:dyDescent="0.3">
      <c r="A26" s="28">
        <v>44574</v>
      </c>
      <c r="B26" s="29" t="s">
        <v>69</v>
      </c>
      <c r="C26" s="29">
        <v>0</v>
      </c>
      <c r="D26" s="29">
        <v>0</v>
      </c>
      <c r="E26" s="96">
        <v>0</v>
      </c>
      <c r="F26" s="100">
        <f t="shared" si="8"/>
        <v>0</v>
      </c>
      <c r="G26" s="38"/>
      <c r="H26" s="29">
        <v>0</v>
      </c>
      <c r="I26" s="104">
        <v>0</v>
      </c>
      <c r="J26" s="112">
        <f t="shared" si="9"/>
        <v>0</v>
      </c>
      <c r="K26" s="109"/>
      <c r="L26" s="67">
        <f t="shared" si="10"/>
        <v>0</v>
      </c>
      <c r="M26" s="68">
        <f t="shared" si="11"/>
        <v>0</v>
      </c>
      <c r="N26" s="140">
        <f t="shared" si="12"/>
        <v>0</v>
      </c>
      <c r="O26" s="146"/>
      <c r="R26" s="127"/>
    </row>
    <row r="27" spans="1:18" ht="15" thickBot="1" x14ac:dyDescent="0.35">
      <c r="A27" s="28">
        <v>44575</v>
      </c>
      <c r="B27" s="35" t="s">
        <v>70</v>
      </c>
      <c r="C27" s="35">
        <v>0</v>
      </c>
      <c r="D27" s="35">
        <v>0</v>
      </c>
      <c r="E27" s="97">
        <v>0</v>
      </c>
      <c r="F27" s="154">
        <f t="shared" si="8"/>
        <v>0</v>
      </c>
      <c r="G27" s="38"/>
      <c r="H27" s="35">
        <v>0</v>
      </c>
      <c r="I27" s="155">
        <v>0</v>
      </c>
      <c r="J27" s="156">
        <f t="shared" si="9"/>
        <v>0</v>
      </c>
      <c r="K27" s="157"/>
      <c r="L27" s="67">
        <f t="shared" si="10"/>
        <v>0</v>
      </c>
      <c r="M27" s="68">
        <f t="shared" si="11"/>
        <v>0</v>
      </c>
      <c r="N27" s="140">
        <f t="shared" si="12"/>
        <v>0</v>
      </c>
      <c r="O27" s="146"/>
      <c r="R27" s="127"/>
    </row>
    <row r="28" spans="1:18" s="3" customFormat="1" ht="15" thickBot="1" x14ac:dyDescent="0.35">
      <c r="A28" s="84"/>
      <c r="B28" s="43" t="s">
        <v>26</v>
      </c>
      <c r="C28" s="45">
        <f t="shared" ref="C28" si="13">SUM(C21:C27)</f>
        <v>16.5</v>
      </c>
      <c r="D28" s="45">
        <f t="shared" ref="D28" si="14">SUM(D21:D27)</f>
        <v>8.5</v>
      </c>
      <c r="E28" s="59">
        <f>SUM(E21:E27)</f>
        <v>8</v>
      </c>
      <c r="F28" s="46">
        <f>SUM(F21:F27)</f>
        <v>33</v>
      </c>
      <c r="G28" s="42"/>
      <c r="H28" s="45">
        <f>SUM(H21:H27)</f>
        <v>13</v>
      </c>
      <c r="I28" s="158">
        <f>SUM(I21:I27)</f>
        <v>3.5</v>
      </c>
      <c r="J28" s="159">
        <f>SUM(J21:J27)</f>
        <v>16.5</v>
      </c>
      <c r="K28" s="111"/>
      <c r="L28" s="162">
        <f t="shared" ref="L28:L36" si="15">SUM(F28+J28)</f>
        <v>49.5</v>
      </c>
      <c r="M28" s="160">
        <f>SUM(M21:M27)</f>
        <v>11.5</v>
      </c>
      <c r="N28" s="161">
        <f>SUM(N21:N27)</f>
        <v>49.5</v>
      </c>
      <c r="O28" s="147"/>
      <c r="R28" s="148"/>
    </row>
    <row r="29" spans="1:18" x14ac:dyDescent="0.3">
      <c r="A29" s="32">
        <v>44576</v>
      </c>
      <c r="B29" s="33" t="s">
        <v>64</v>
      </c>
      <c r="C29" s="33">
        <v>2</v>
      </c>
      <c r="D29" s="33">
        <v>1</v>
      </c>
      <c r="E29" s="95">
        <v>0</v>
      </c>
      <c r="F29" s="100">
        <f t="shared" ref="F29:F35" si="16">SUM(C29:E29)</f>
        <v>3</v>
      </c>
      <c r="G29" s="38"/>
      <c r="H29" s="33">
        <v>4</v>
      </c>
      <c r="I29" s="103">
        <v>4</v>
      </c>
      <c r="J29" s="112">
        <f t="shared" ref="J29:J35" si="17">SUM(H29:I29)</f>
        <v>8</v>
      </c>
      <c r="K29" s="107"/>
      <c r="L29" s="67">
        <f t="shared" ref="L29:L35" si="18">SUM(C29+D29+H29)</f>
        <v>7</v>
      </c>
      <c r="M29" s="68">
        <f t="shared" ref="M29:M35" si="19">SUM(E29+I29)</f>
        <v>4</v>
      </c>
      <c r="N29" s="140">
        <f t="shared" ref="N29:N35" si="20">SUM(F29+J29)</f>
        <v>11</v>
      </c>
      <c r="O29" s="146"/>
      <c r="R29" s="127"/>
    </row>
    <row r="30" spans="1:18" x14ac:dyDescent="0.3">
      <c r="A30" s="28">
        <v>44577</v>
      </c>
      <c r="B30" s="29" t="s">
        <v>65</v>
      </c>
      <c r="C30" s="29">
        <v>3</v>
      </c>
      <c r="D30" s="29">
        <v>0</v>
      </c>
      <c r="E30" s="96">
        <v>0</v>
      </c>
      <c r="F30" s="100">
        <f t="shared" si="16"/>
        <v>3</v>
      </c>
      <c r="G30" s="38"/>
      <c r="H30" s="29">
        <v>8</v>
      </c>
      <c r="I30" s="104">
        <v>0</v>
      </c>
      <c r="J30" s="112">
        <f t="shared" si="17"/>
        <v>8</v>
      </c>
      <c r="K30" s="107"/>
      <c r="L30" s="67">
        <f t="shared" si="18"/>
        <v>11</v>
      </c>
      <c r="M30" s="68">
        <f t="shared" si="19"/>
        <v>0</v>
      </c>
      <c r="N30" s="140">
        <f t="shared" si="20"/>
        <v>11</v>
      </c>
      <c r="O30" s="146"/>
      <c r="R30" s="127"/>
    </row>
    <row r="31" spans="1:18" x14ac:dyDescent="0.3">
      <c r="A31" s="28">
        <v>44578</v>
      </c>
      <c r="B31" s="29" t="s">
        <v>66</v>
      </c>
      <c r="C31" s="29">
        <v>0</v>
      </c>
      <c r="D31" s="29">
        <v>2</v>
      </c>
      <c r="E31" s="96">
        <v>0</v>
      </c>
      <c r="F31" s="100">
        <f t="shared" si="16"/>
        <v>2</v>
      </c>
      <c r="G31" s="38"/>
      <c r="H31" s="29">
        <v>0</v>
      </c>
      <c r="I31" s="104">
        <v>0</v>
      </c>
      <c r="J31" s="112">
        <f t="shared" si="17"/>
        <v>0</v>
      </c>
      <c r="K31" s="107"/>
      <c r="L31" s="67">
        <f t="shared" si="18"/>
        <v>2</v>
      </c>
      <c r="M31" s="68">
        <f t="shared" si="19"/>
        <v>0</v>
      </c>
      <c r="N31" s="140">
        <f t="shared" si="20"/>
        <v>2</v>
      </c>
      <c r="O31" s="146"/>
      <c r="R31" s="127"/>
    </row>
    <row r="32" spans="1:18" x14ac:dyDescent="0.3">
      <c r="A32" s="28">
        <v>44579</v>
      </c>
      <c r="B32" s="29" t="s">
        <v>67</v>
      </c>
      <c r="C32" s="29">
        <v>0</v>
      </c>
      <c r="D32" s="29">
        <v>0</v>
      </c>
      <c r="E32" s="96">
        <v>8</v>
      </c>
      <c r="F32" s="100">
        <f t="shared" si="16"/>
        <v>8</v>
      </c>
      <c r="G32" s="38"/>
      <c r="H32" s="29">
        <v>0</v>
      </c>
      <c r="I32" s="104">
        <v>0</v>
      </c>
      <c r="J32" s="112">
        <f t="shared" si="17"/>
        <v>0</v>
      </c>
      <c r="K32" s="107"/>
      <c r="L32" s="67">
        <f t="shared" si="18"/>
        <v>0</v>
      </c>
      <c r="M32" s="68">
        <f t="shared" si="19"/>
        <v>8</v>
      </c>
      <c r="N32" s="140">
        <f t="shared" si="20"/>
        <v>8</v>
      </c>
      <c r="O32" s="146"/>
      <c r="R32" s="127"/>
    </row>
    <row r="33" spans="1:18" x14ac:dyDescent="0.3">
      <c r="A33" s="28">
        <v>44580</v>
      </c>
      <c r="B33" s="29" t="s">
        <v>68</v>
      </c>
      <c r="C33" s="29">
        <v>7</v>
      </c>
      <c r="D33" s="29">
        <v>0</v>
      </c>
      <c r="E33" s="96">
        <v>1</v>
      </c>
      <c r="F33" s="100">
        <f t="shared" si="16"/>
        <v>8</v>
      </c>
      <c r="G33" s="38"/>
      <c r="H33" s="29">
        <v>4.5</v>
      </c>
      <c r="I33" s="104">
        <v>3.5</v>
      </c>
      <c r="J33" s="112">
        <f t="shared" si="17"/>
        <v>8</v>
      </c>
      <c r="K33" s="107"/>
      <c r="L33" s="67">
        <f t="shared" si="18"/>
        <v>11.5</v>
      </c>
      <c r="M33" s="68">
        <f t="shared" si="19"/>
        <v>4.5</v>
      </c>
      <c r="N33" s="140">
        <f t="shared" si="20"/>
        <v>16</v>
      </c>
      <c r="O33" s="146"/>
      <c r="R33" s="127"/>
    </row>
    <row r="34" spans="1:18" x14ac:dyDescent="0.3">
      <c r="A34" s="28">
        <v>44581</v>
      </c>
      <c r="B34" s="29" t="s">
        <v>69</v>
      </c>
      <c r="C34" s="29">
        <v>0</v>
      </c>
      <c r="D34" s="29">
        <v>4</v>
      </c>
      <c r="E34" s="96">
        <v>0</v>
      </c>
      <c r="F34" s="100">
        <f t="shared" si="16"/>
        <v>4</v>
      </c>
      <c r="G34" s="38"/>
      <c r="H34" s="29">
        <v>0</v>
      </c>
      <c r="I34" s="104">
        <v>0</v>
      </c>
      <c r="J34" s="112">
        <f t="shared" si="17"/>
        <v>0</v>
      </c>
      <c r="K34" s="107"/>
      <c r="L34" s="67">
        <f t="shared" si="18"/>
        <v>4</v>
      </c>
      <c r="M34" s="68">
        <f t="shared" si="19"/>
        <v>0</v>
      </c>
      <c r="N34" s="140">
        <f t="shared" si="20"/>
        <v>4</v>
      </c>
      <c r="O34" s="146"/>
      <c r="R34" s="127"/>
    </row>
    <row r="35" spans="1:18" ht="15" thickBot="1" x14ac:dyDescent="0.35">
      <c r="A35" s="28">
        <v>44582</v>
      </c>
      <c r="B35" s="35" t="s">
        <v>70</v>
      </c>
      <c r="C35" s="35">
        <v>0</v>
      </c>
      <c r="D35" s="35">
        <v>0</v>
      </c>
      <c r="E35" s="97">
        <v>0</v>
      </c>
      <c r="F35" s="100">
        <f t="shared" si="16"/>
        <v>0</v>
      </c>
      <c r="G35" s="38"/>
      <c r="H35" s="29">
        <v>0</v>
      </c>
      <c r="I35" s="104">
        <v>0</v>
      </c>
      <c r="J35" s="112">
        <f t="shared" si="17"/>
        <v>0</v>
      </c>
      <c r="K35" s="107"/>
      <c r="L35" s="67">
        <f t="shared" si="18"/>
        <v>0</v>
      </c>
      <c r="M35" s="68">
        <f t="shared" si="19"/>
        <v>0</v>
      </c>
      <c r="N35" s="140">
        <f t="shared" si="20"/>
        <v>0</v>
      </c>
      <c r="O35" s="146"/>
      <c r="R35" s="127"/>
    </row>
    <row r="36" spans="1:18" s="3" customFormat="1" ht="15" thickBot="1" x14ac:dyDescent="0.35">
      <c r="A36" s="31"/>
      <c r="B36" s="43" t="s">
        <v>25</v>
      </c>
      <c r="C36" s="44">
        <f t="shared" ref="C36" si="21">SUM(C29:C35)</f>
        <v>12</v>
      </c>
      <c r="D36" s="45">
        <f t="shared" ref="D36" si="22">SUM(D29:D35)</f>
        <v>7</v>
      </c>
      <c r="E36" s="59">
        <f>SUM(E29:E35)</f>
        <v>9</v>
      </c>
      <c r="F36" s="46">
        <f>SUM(F29:F35)</f>
        <v>28</v>
      </c>
      <c r="G36" s="39"/>
      <c r="H36" s="47">
        <f>SUM(H29:H35)</f>
        <v>16.5</v>
      </c>
      <c r="I36" s="105">
        <f>SUM(I29:I35)</f>
        <v>7.5</v>
      </c>
      <c r="J36" s="64">
        <f>SUM(J29:J35)</f>
        <v>24</v>
      </c>
      <c r="K36" s="108"/>
      <c r="L36" s="153">
        <f t="shared" si="15"/>
        <v>52</v>
      </c>
      <c r="M36" s="114">
        <f>SUM(M29:M35)</f>
        <v>16.5</v>
      </c>
      <c r="N36" s="141">
        <f>SUM(N29:N35)</f>
        <v>52</v>
      </c>
      <c r="O36" s="147"/>
      <c r="R36" s="148"/>
    </row>
    <row r="37" spans="1:18" s="5" customFormat="1" ht="15" thickBot="1" x14ac:dyDescent="0.35">
      <c r="A37" s="87"/>
      <c r="B37" s="88"/>
      <c r="C37" s="88"/>
      <c r="D37" s="88"/>
      <c r="E37" s="98"/>
      <c r="F37" s="101"/>
      <c r="G37" s="91"/>
      <c r="H37" s="88"/>
      <c r="I37" s="88"/>
      <c r="J37" s="93"/>
      <c r="K37" s="88"/>
      <c r="L37" s="92"/>
      <c r="M37" s="89"/>
      <c r="N37" s="142"/>
      <c r="O37" s="149"/>
      <c r="R37" s="150"/>
    </row>
    <row r="38" spans="1:18" x14ac:dyDescent="0.3">
      <c r="A38" s="32">
        <v>44583</v>
      </c>
      <c r="B38" s="33" t="s">
        <v>64</v>
      </c>
      <c r="C38" s="33">
        <v>0</v>
      </c>
      <c r="D38" s="33">
        <v>0</v>
      </c>
      <c r="E38" s="95">
        <v>8</v>
      </c>
      <c r="F38" s="100">
        <f t="shared" ref="F38:F44" si="23">SUM(C38:E38)</f>
        <v>8</v>
      </c>
      <c r="G38" s="38"/>
      <c r="H38" s="33">
        <v>1</v>
      </c>
      <c r="I38" s="103">
        <v>0</v>
      </c>
      <c r="J38" s="112">
        <f t="shared" ref="J38:J44" si="24">SUM(H38:I38)</f>
        <v>1</v>
      </c>
      <c r="K38" s="107"/>
      <c r="L38" s="67">
        <f t="shared" ref="L38:L44" si="25">SUM(C38+D38+H38)</f>
        <v>1</v>
      </c>
      <c r="M38" s="68">
        <f t="shared" ref="M38:M44" si="26">SUM(E38+I38)</f>
        <v>8</v>
      </c>
      <c r="N38" s="140">
        <f t="shared" ref="N38:N44" si="27">SUM(F38+J38)</f>
        <v>9</v>
      </c>
      <c r="O38" s="146"/>
      <c r="R38" s="127"/>
    </row>
    <row r="39" spans="1:18" x14ac:dyDescent="0.3">
      <c r="A39" s="28">
        <v>44584</v>
      </c>
      <c r="B39" s="29" t="s">
        <v>65</v>
      </c>
      <c r="C39" s="29">
        <v>8</v>
      </c>
      <c r="D39" s="29">
        <v>0</v>
      </c>
      <c r="E39" s="96">
        <v>0</v>
      </c>
      <c r="F39" s="100">
        <f t="shared" si="23"/>
        <v>8</v>
      </c>
      <c r="G39" s="38"/>
      <c r="H39" s="29">
        <v>4</v>
      </c>
      <c r="I39" s="104">
        <v>0</v>
      </c>
      <c r="J39" s="112">
        <f t="shared" si="24"/>
        <v>4</v>
      </c>
      <c r="K39" s="109"/>
      <c r="L39" s="67">
        <f t="shared" si="25"/>
        <v>12</v>
      </c>
      <c r="M39" s="68">
        <f t="shared" si="26"/>
        <v>0</v>
      </c>
      <c r="N39" s="140">
        <f t="shared" si="27"/>
        <v>12</v>
      </c>
      <c r="O39" s="146"/>
      <c r="R39" s="127"/>
    </row>
    <row r="40" spans="1:18" x14ac:dyDescent="0.3">
      <c r="A40" s="28">
        <v>44585</v>
      </c>
      <c r="B40" s="29" t="s">
        <v>66</v>
      </c>
      <c r="C40" s="29">
        <v>0</v>
      </c>
      <c r="D40" s="29">
        <v>3</v>
      </c>
      <c r="E40" s="96">
        <v>0</v>
      </c>
      <c r="F40" s="100">
        <f t="shared" si="23"/>
        <v>3</v>
      </c>
      <c r="G40" s="38"/>
      <c r="H40" s="29">
        <v>6</v>
      </c>
      <c r="I40" s="104">
        <v>0</v>
      </c>
      <c r="J40" s="112">
        <f t="shared" si="24"/>
        <v>6</v>
      </c>
      <c r="K40" s="109"/>
      <c r="L40" s="67">
        <f t="shared" si="25"/>
        <v>9</v>
      </c>
      <c r="M40" s="68">
        <f t="shared" si="26"/>
        <v>0</v>
      </c>
      <c r="N40" s="140">
        <f t="shared" si="27"/>
        <v>9</v>
      </c>
      <c r="O40" s="146"/>
      <c r="R40" s="127"/>
    </row>
    <row r="41" spans="1:18" x14ac:dyDescent="0.3">
      <c r="A41" s="28">
        <v>44586</v>
      </c>
      <c r="B41" s="29" t="s">
        <v>67</v>
      </c>
      <c r="C41" s="29">
        <v>6</v>
      </c>
      <c r="D41" s="29">
        <v>0</v>
      </c>
      <c r="E41" s="96">
        <v>0</v>
      </c>
      <c r="F41" s="100">
        <f t="shared" si="23"/>
        <v>6</v>
      </c>
      <c r="G41" s="38"/>
      <c r="H41" s="29">
        <v>0</v>
      </c>
      <c r="I41" s="104">
        <v>0</v>
      </c>
      <c r="J41" s="112">
        <f t="shared" si="24"/>
        <v>0</v>
      </c>
      <c r="K41" s="109"/>
      <c r="L41" s="67">
        <f t="shared" si="25"/>
        <v>6</v>
      </c>
      <c r="M41" s="68">
        <f t="shared" si="26"/>
        <v>0</v>
      </c>
      <c r="N41" s="140">
        <f t="shared" si="27"/>
        <v>6</v>
      </c>
      <c r="O41" s="146"/>
      <c r="R41" s="127"/>
    </row>
    <row r="42" spans="1:18" x14ac:dyDescent="0.3">
      <c r="A42" s="28">
        <v>44587</v>
      </c>
      <c r="B42" s="29" t="s">
        <v>68</v>
      </c>
      <c r="C42" s="29">
        <v>2.5</v>
      </c>
      <c r="D42" s="29">
        <v>5.5</v>
      </c>
      <c r="E42" s="96">
        <v>0</v>
      </c>
      <c r="F42" s="100">
        <f t="shared" si="23"/>
        <v>8</v>
      </c>
      <c r="G42" s="38"/>
      <c r="H42" s="29">
        <v>2</v>
      </c>
      <c r="I42" s="104">
        <v>3.5</v>
      </c>
      <c r="J42" s="112">
        <f t="shared" si="24"/>
        <v>5.5</v>
      </c>
      <c r="K42" s="109"/>
      <c r="L42" s="67">
        <f t="shared" si="25"/>
        <v>10</v>
      </c>
      <c r="M42" s="68">
        <f t="shared" si="26"/>
        <v>3.5</v>
      </c>
      <c r="N42" s="140">
        <f t="shared" si="27"/>
        <v>13.5</v>
      </c>
      <c r="O42" s="146"/>
      <c r="R42" s="127"/>
    </row>
    <row r="43" spans="1:18" x14ac:dyDescent="0.3">
      <c r="A43" s="28">
        <v>44588</v>
      </c>
      <c r="B43" s="29" t="s">
        <v>69</v>
      </c>
      <c r="C43" s="29">
        <v>0</v>
      </c>
      <c r="D43" s="29">
        <v>0</v>
      </c>
      <c r="E43" s="96">
        <v>0</v>
      </c>
      <c r="F43" s="100">
        <f t="shared" si="23"/>
        <v>0</v>
      </c>
      <c r="G43" s="38"/>
      <c r="H43" s="29">
        <v>0</v>
      </c>
      <c r="I43" s="104">
        <v>0</v>
      </c>
      <c r="J43" s="112">
        <f t="shared" si="24"/>
        <v>0</v>
      </c>
      <c r="K43" s="109"/>
      <c r="L43" s="67">
        <f t="shared" si="25"/>
        <v>0</v>
      </c>
      <c r="M43" s="68">
        <f t="shared" si="26"/>
        <v>0</v>
      </c>
      <c r="N43" s="140">
        <f t="shared" si="27"/>
        <v>0</v>
      </c>
      <c r="O43" s="146"/>
      <c r="R43" s="127"/>
    </row>
    <row r="44" spans="1:18" ht="15" thickBot="1" x14ac:dyDescent="0.35">
      <c r="A44" s="28">
        <v>44589</v>
      </c>
      <c r="B44" s="35" t="s">
        <v>70</v>
      </c>
      <c r="C44" s="35">
        <v>0</v>
      </c>
      <c r="D44" s="35">
        <v>0</v>
      </c>
      <c r="E44" s="97">
        <v>0</v>
      </c>
      <c r="F44" s="100">
        <f t="shared" si="23"/>
        <v>0</v>
      </c>
      <c r="G44" s="39"/>
      <c r="H44" s="29">
        <v>0</v>
      </c>
      <c r="I44" s="104">
        <v>0</v>
      </c>
      <c r="J44" s="112">
        <f t="shared" si="24"/>
        <v>0</v>
      </c>
      <c r="K44" s="109"/>
      <c r="L44" s="67">
        <f t="shared" si="25"/>
        <v>0</v>
      </c>
      <c r="M44" s="68">
        <f t="shared" si="26"/>
        <v>0</v>
      </c>
      <c r="N44" s="140">
        <f t="shared" si="27"/>
        <v>0</v>
      </c>
      <c r="O44" s="146"/>
      <c r="R44" s="127"/>
    </row>
    <row r="45" spans="1:18" s="3" customFormat="1" ht="15" thickBot="1" x14ac:dyDescent="0.35">
      <c r="A45" s="84"/>
      <c r="B45" s="49" t="s">
        <v>26</v>
      </c>
      <c r="C45" s="50">
        <f t="shared" ref="C45" si="28">SUM(C38:C44)</f>
        <v>16.5</v>
      </c>
      <c r="D45" s="50">
        <f t="shared" ref="D45" si="29">SUM(D38:D44)</f>
        <v>8.5</v>
      </c>
      <c r="E45" s="60">
        <f>SUM(E38:E44)</f>
        <v>8</v>
      </c>
      <c r="F45" s="51">
        <f>SUM(F38:F44)</f>
        <v>33</v>
      </c>
      <c r="G45" s="38"/>
      <c r="H45" s="52">
        <f>SUM(H38:H44)</f>
        <v>13</v>
      </c>
      <c r="I45" s="106">
        <f>SUM(I38:I44)</f>
        <v>3.5</v>
      </c>
      <c r="J45" s="113">
        <f>SUM(J38:J44)</f>
        <v>16.5</v>
      </c>
      <c r="K45" s="110"/>
      <c r="L45" s="153">
        <f t="shared" ref="L45" si="30">SUM(F45+J45)</f>
        <v>49.5</v>
      </c>
      <c r="M45" s="115">
        <f>SUM(M38:M44)</f>
        <v>11.5</v>
      </c>
      <c r="N45" s="143">
        <f>SUM(N38:N44)</f>
        <v>49.5</v>
      </c>
      <c r="O45" s="147"/>
      <c r="R45" s="148"/>
    </row>
    <row r="46" spans="1:18" s="3" customFormat="1" ht="15" thickBot="1" x14ac:dyDescent="0.35">
      <c r="A46" s="84"/>
      <c r="B46" s="40" t="s">
        <v>105</v>
      </c>
      <c r="C46" s="41">
        <f>SUM(C19+C28+C36+C45)</f>
        <v>57</v>
      </c>
      <c r="D46" s="41">
        <f t="shared" ref="D46:F46" si="31">SUM(D19+D28+D36+D45)</f>
        <v>31</v>
      </c>
      <c r="E46" s="41">
        <f t="shared" si="31"/>
        <v>34</v>
      </c>
      <c r="F46" s="41">
        <f t="shared" si="31"/>
        <v>122</v>
      </c>
      <c r="G46" s="42"/>
      <c r="H46" s="41">
        <f>SUM(H19+H28+H36+H45)</f>
        <v>59</v>
      </c>
      <c r="I46" s="41">
        <f>SUM(I19+I28+I36+I45)</f>
        <v>22</v>
      </c>
      <c r="J46" s="41">
        <f>SUM(J19+J28+J36+J45)</f>
        <v>81</v>
      </c>
      <c r="K46" s="111">
        <f t="shared" ref="K46" si="32">SUM(K19+K28)</f>
        <v>0</v>
      </c>
      <c r="L46" s="61">
        <f>SUM(L19+L28+L36+L45)</f>
        <v>203</v>
      </c>
      <c r="M46" s="61">
        <f>SUM(M19+M28+M36+M45)</f>
        <v>56</v>
      </c>
      <c r="N46" s="61">
        <f>SUM(N19+N28+N36+N45)</f>
        <v>203</v>
      </c>
      <c r="O46" s="151"/>
      <c r="P46" s="11"/>
      <c r="Q46" s="11"/>
      <c r="R46" s="152"/>
    </row>
    <row r="47" spans="1:18" s="1" customFormat="1" ht="57.6" hidden="1" x14ac:dyDescent="0.3">
      <c r="A47" s="85"/>
      <c r="B47" s="1" t="s">
        <v>36</v>
      </c>
      <c r="J47" s="54"/>
    </row>
    <row r="48" spans="1:18" s="1" customFormat="1" ht="49.5" hidden="1" customHeight="1" x14ac:dyDescent="0.3">
      <c r="A48" s="85"/>
      <c r="B48" s="1" t="s">
        <v>37</v>
      </c>
      <c r="J48" s="54"/>
    </row>
    <row r="49" spans="1:10" s="1" customFormat="1" ht="43.2" hidden="1" x14ac:dyDescent="0.3">
      <c r="A49" s="85"/>
      <c r="B49" s="1" t="s">
        <v>38</v>
      </c>
      <c r="J49" s="54"/>
    </row>
    <row r="50" spans="1:10" s="1" customFormat="1" ht="43.2" hidden="1" x14ac:dyDescent="0.3">
      <c r="A50" s="85"/>
      <c r="B50" s="1" t="s">
        <v>47</v>
      </c>
      <c r="J50" s="54"/>
    </row>
    <row r="51" spans="1:10" s="5" customFormat="1" x14ac:dyDescent="0.3"/>
    <row r="53" spans="1:10" ht="32.25" customHeight="1" x14ac:dyDescent="0.3">
      <c r="A53" s="163" t="s">
        <v>106</v>
      </c>
    </row>
    <row r="54" spans="1:10" ht="18" customHeight="1" x14ac:dyDescent="0.3"/>
  </sheetData>
  <mergeCells count="8">
    <mergeCell ref="O10:R10"/>
    <mergeCell ref="A1:P1"/>
    <mergeCell ref="A2:B2"/>
    <mergeCell ref="C2:D2"/>
    <mergeCell ref="A3:B3"/>
    <mergeCell ref="C3:D3"/>
    <mergeCell ref="A4:B4"/>
    <mergeCell ref="C4:D4"/>
  </mergeCells>
  <pageMargins left="0.7" right="0.7" top="0.75" bottom="0.75" header="0.3" footer="0.3"/>
  <pageSetup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AA881-CF57-486C-B6B9-C80FE3374746}">
  <sheetPr>
    <pageSetUpPr fitToPage="1"/>
  </sheetPr>
  <dimension ref="A1:V42"/>
  <sheetViews>
    <sheetView tabSelected="1" zoomScale="85" zoomScaleNormal="85" workbookViewId="0">
      <selection sqref="A1:T1"/>
    </sheetView>
  </sheetViews>
  <sheetFormatPr defaultRowHeight="14.4" x14ac:dyDescent="0.3"/>
  <cols>
    <col min="1" max="1" width="15" style="1" customWidth="1"/>
    <col min="2" max="2" width="15.33203125" customWidth="1"/>
    <col min="3" max="3" width="12.6640625" customWidth="1"/>
    <col min="4" max="4" width="13.77734375" customWidth="1"/>
    <col min="5" max="5" width="12.33203125" customWidth="1"/>
    <col min="6" max="9" width="14.6640625" customWidth="1"/>
    <col min="10" max="10" width="16" customWidth="1"/>
    <col min="11" max="11" width="14.6640625" customWidth="1"/>
    <col min="12" max="12" width="13.5546875" customWidth="1"/>
    <col min="13" max="13" width="5.33203125" customWidth="1"/>
    <col min="14" max="15" width="15.33203125" customWidth="1"/>
    <col min="16" max="16" width="14.6640625" customWidth="1"/>
    <col min="17" max="17" width="15.109375" customWidth="1"/>
    <col min="18" max="18" width="4.109375" customWidth="1"/>
    <col min="19" max="19" width="14.5546875" customWidth="1"/>
    <col min="20" max="21" width="14.109375" customWidth="1"/>
    <col min="22" max="22" width="16.33203125" customWidth="1"/>
  </cols>
  <sheetData>
    <row r="1" spans="1:22" ht="27" customHeight="1" thickBot="1" x14ac:dyDescent="0.35">
      <c r="A1" s="419" t="s">
        <v>95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0"/>
      <c r="T1" s="420"/>
      <c r="U1" s="116"/>
      <c r="V1" s="117"/>
    </row>
    <row r="2" spans="1:22" ht="25.05" customHeight="1" thickBot="1" x14ac:dyDescent="0.35">
      <c r="A2" s="216"/>
      <c r="B2" s="217" t="s">
        <v>148</v>
      </c>
      <c r="C2" s="374" t="s">
        <v>175</v>
      </c>
      <c r="D2" s="375"/>
      <c r="E2" s="375"/>
      <c r="F2" s="375"/>
      <c r="G2" s="375"/>
      <c r="H2" s="372"/>
      <c r="I2" s="123"/>
      <c r="J2" s="218" t="s">
        <v>164</v>
      </c>
      <c r="K2" s="243" t="s">
        <v>220</v>
      </c>
      <c r="L2" s="417"/>
      <c r="O2" s="246" t="s">
        <v>149</v>
      </c>
      <c r="P2" s="247"/>
      <c r="Q2" s="247"/>
      <c r="R2" s="247"/>
      <c r="S2" s="247"/>
      <c r="T2" s="220"/>
      <c r="U2" s="220"/>
      <c r="V2" s="221"/>
    </row>
    <row r="3" spans="1:22" ht="25.05" customHeight="1" thickBot="1" x14ac:dyDescent="0.35">
      <c r="A3" s="222"/>
      <c r="B3" s="223" t="s">
        <v>150</v>
      </c>
      <c r="C3" s="376" t="s">
        <v>176</v>
      </c>
      <c r="D3" s="377"/>
      <c r="E3" s="377"/>
      <c r="F3" s="377"/>
      <c r="G3" s="377"/>
      <c r="H3" s="373"/>
      <c r="J3" s="219" t="s">
        <v>130</v>
      </c>
      <c r="K3" s="244" t="s">
        <v>221</v>
      </c>
      <c r="L3" s="418"/>
      <c r="M3" s="224" t="s">
        <v>103</v>
      </c>
      <c r="N3" s="225"/>
      <c r="O3" s="248"/>
      <c r="P3" s="248"/>
      <c r="Q3" s="248"/>
      <c r="R3" s="248"/>
      <c r="S3" s="248"/>
      <c r="T3" s="225"/>
      <c r="U3" s="219" t="s">
        <v>151</v>
      </c>
      <c r="V3" s="249"/>
    </row>
    <row r="4" spans="1:22" ht="25.05" customHeight="1" thickBot="1" x14ac:dyDescent="0.35">
      <c r="A4" s="421"/>
      <c r="B4" s="422"/>
      <c r="C4" s="423"/>
      <c r="D4" s="424"/>
      <c r="E4" s="424"/>
      <c r="F4" s="424"/>
      <c r="G4" s="424"/>
      <c r="H4" s="350"/>
      <c r="J4" s="219" t="s">
        <v>152</v>
      </c>
      <c r="K4" s="245" t="s">
        <v>222</v>
      </c>
      <c r="L4" s="418"/>
      <c r="M4" s="225"/>
      <c r="O4" s="246" t="s">
        <v>153</v>
      </c>
      <c r="P4" s="247"/>
      <c r="Q4" s="247"/>
      <c r="R4" s="247"/>
      <c r="S4" s="247"/>
      <c r="T4" s="225"/>
      <c r="U4" s="226"/>
      <c r="V4" s="250"/>
    </row>
    <row r="5" spans="1:22" ht="25.05" customHeight="1" thickBot="1" x14ac:dyDescent="0.35">
      <c r="A5" s="129"/>
      <c r="B5" s="227"/>
      <c r="C5" s="2"/>
      <c r="D5" s="2"/>
      <c r="E5" s="2"/>
      <c r="F5" s="2"/>
      <c r="G5" s="2"/>
      <c r="H5" s="2"/>
      <c r="I5" s="2"/>
      <c r="J5" s="2"/>
      <c r="K5" s="2"/>
      <c r="L5" s="2"/>
      <c r="M5" s="228" t="s">
        <v>97</v>
      </c>
      <c r="N5" s="229"/>
      <c r="O5" s="248"/>
      <c r="P5" s="248"/>
      <c r="Q5" s="248"/>
      <c r="R5" s="248"/>
      <c r="S5" s="248"/>
      <c r="T5" s="229"/>
      <c r="U5" s="230" t="s">
        <v>151</v>
      </c>
      <c r="V5" s="249"/>
    </row>
    <row r="6" spans="1:22" x14ac:dyDescent="0.3">
      <c r="A6" s="18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15" thickBot="1" x14ac:dyDescent="0.35"/>
    <row r="8" spans="1:22" ht="26.25" customHeight="1" thickBot="1" x14ac:dyDescent="0.45">
      <c r="A8" s="251"/>
      <c r="B8" s="252"/>
      <c r="C8" s="253" t="s">
        <v>63</v>
      </c>
      <c r="D8" s="254"/>
      <c r="E8" s="254"/>
      <c r="F8" s="254"/>
      <c r="G8" s="254"/>
      <c r="H8" s="254"/>
      <c r="I8" s="254"/>
      <c r="J8" s="254"/>
      <c r="K8" s="255"/>
      <c r="L8" s="255"/>
      <c r="M8" s="256"/>
      <c r="N8" s="257" t="s">
        <v>78</v>
      </c>
      <c r="O8" s="258"/>
      <c r="P8" s="258"/>
      <c r="Q8" s="259"/>
      <c r="R8" s="260"/>
      <c r="S8" s="261" t="s">
        <v>79</v>
      </c>
      <c r="T8" s="262"/>
      <c r="U8" s="262"/>
      <c r="V8" s="263"/>
    </row>
    <row r="9" spans="1:22" s="1" customFormat="1" ht="106.5" customHeight="1" x14ac:dyDescent="0.3">
      <c r="A9" s="264" t="s">
        <v>1</v>
      </c>
      <c r="B9" s="264" t="s">
        <v>0</v>
      </c>
      <c r="C9" s="276" t="s">
        <v>156</v>
      </c>
      <c r="D9" s="276" t="s">
        <v>157</v>
      </c>
      <c r="E9" s="276" t="s">
        <v>177</v>
      </c>
      <c r="F9" s="351" t="s">
        <v>158</v>
      </c>
      <c r="G9" s="351" t="s">
        <v>159</v>
      </c>
      <c r="H9" s="351" t="s">
        <v>178</v>
      </c>
      <c r="I9" s="266" t="s">
        <v>72</v>
      </c>
      <c r="J9" s="267" t="s">
        <v>73</v>
      </c>
      <c r="K9" s="267" t="s">
        <v>179</v>
      </c>
      <c r="L9" s="268" t="s">
        <v>83</v>
      </c>
      <c r="M9" s="269"/>
      <c r="N9" s="265" t="s">
        <v>74</v>
      </c>
      <c r="O9" s="265" t="s">
        <v>75</v>
      </c>
      <c r="P9" s="270" t="s">
        <v>76</v>
      </c>
      <c r="Q9" s="271" t="s">
        <v>71</v>
      </c>
      <c r="R9" s="272"/>
      <c r="S9" s="273" t="s">
        <v>160</v>
      </c>
      <c r="T9" s="274" t="s">
        <v>161</v>
      </c>
      <c r="U9" s="274" t="s">
        <v>162</v>
      </c>
      <c r="V9" s="275" t="s">
        <v>163</v>
      </c>
    </row>
    <row r="10" spans="1:22" x14ac:dyDescent="0.3">
      <c r="A10" s="277">
        <v>44759</v>
      </c>
      <c r="B10" s="239" t="s">
        <v>70</v>
      </c>
      <c r="C10" s="238"/>
      <c r="D10" s="238"/>
      <c r="E10" s="238"/>
      <c r="F10" s="238"/>
      <c r="G10" s="238"/>
      <c r="H10" s="238"/>
      <c r="I10" s="56">
        <f>C10+F10</f>
        <v>0</v>
      </c>
      <c r="J10" s="34">
        <f>D10+G10</f>
        <v>0</v>
      </c>
      <c r="K10" s="34">
        <f>E10+H10</f>
        <v>0</v>
      </c>
      <c r="L10" s="100">
        <f>SUM(I10:K10)</f>
        <v>0</v>
      </c>
      <c r="M10" s="38"/>
      <c r="N10" s="238"/>
      <c r="O10" s="238"/>
      <c r="P10" s="241"/>
      <c r="Q10" s="112">
        <f>SUM(N10:P10)</f>
        <v>0</v>
      </c>
      <c r="R10" s="107"/>
      <c r="S10" s="67">
        <f>SUM(I10+N10)</f>
        <v>0</v>
      </c>
      <c r="T10" s="68">
        <f>SUM(J10+O10)</f>
        <v>0</v>
      </c>
      <c r="U10" s="68">
        <f>SUM(K10+P10)</f>
        <v>0</v>
      </c>
      <c r="V10" s="69">
        <f>SUM(S10:U10)</f>
        <v>0</v>
      </c>
    </row>
    <row r="11" spans="1:22" x14ac:dyDescent="0.3">
      <c r="A11" s="278">
        <v>44760</v>
      </c>
      <c r="B11" s="238" t="s">
        <v>64</v>
      </c>
      <c r="C11" s="239"/>
      <c r="D11" s="239"/>
      <c r="E11" s="239"/>
      <c r="F11" s="239"/>
      <c r="G11" s="239"/>
      <c r="H11" s="239"/>
      <c r="I11" s="56">
        <f t="shared" ref="I11:I16" si="0">C11+F11</f>
        <v>0</v>
      </c>
      <c r="J11" s="34">
        <f t="shared" ref="J11:J16" si="1">D11+G11</f>
        <v>0</v>
      </c>
      <c r="K11" s="34">
        <f t="shared" ref="K11:K16" si="2">E11+H11</f>
        <v>0</v>
      </c>
      <c r="L11" s="100">
        <f t="shared" ref="L11:L16" si="3">SUM(I11:K11)</f>
        <v>0</v>
      </c>
      <c r="M11" s="38"/>
      <c r="N11" s="239"/>
      <c r="O11" s="239"/>
      <c r="P11" s="242"/>
      <c r="Q11" s="112">
        <f t="shared" ref="Q11:Q16" si="4">SUM(N11:P11)</f>
        <v>0</v>
      </c>
      <c r="R11" s="107"/>
      <c r="S11" s="67">
        <f t="shared" ref="S11:S16" si="5">SUM(I11+N11)</f>
        <v>0</v>
      </c>
      <c r="T11" s="68">
        <f t="shared" ref="T11:T16" si="6">SUM(J11+O11)</f>
        <v>0</v>
      </c>
      <c r="U11" s="68">
        <f t="shared" ref="U11:U16" si="7">SUM(K11+P11)</f>
        <v>0</v>
      </c>
      <c r="V11" s="69">
        <f t="shared" ref="V11:V16" si="8">SUM(S11:U11)</f>
        <v>0</v>
      </c>
    </row>
    <row r="12" spans="1:22" x14ac:dyDescent="0.3">
      <c r="A12" s="277">
        <v>44761</v>
      </c>
      <c r="B12" s="239" t="s">
        <v>65</v>
      </c>
      <c r="C12" s="239"/>
      <c r="D12" s="239"/>
      <c r="E12" s="239"/>
      <c r="F12" s="239"/>
      <c r="G12" s="239"/>
      <c r="H12" s="239"/>
      <c r="I12" s="56">
        <f t="shared" si="0"/>
        <v>0</v>
      </c>
      <c r="J12" s="34">
        <f t="shared" si="1"/>
        <v>0</v>
      </c>
      <c r="K12" s="34">
        <f t="shared" si="2"/>
        <v>0</v>
      </c>
      <c r="L12" s="100">
        <f t="shared" si="3"/>
        <v>0</v>
      </c>
      <c r="M12" s="38"/>
      <c r="N12" s="239"/>
      <c r="O12" s="239"/>
      <c r="P12" s="242"/>
      <c r="Q12" s="112">
        <f t="shared" si="4"/>
        <v>0</v>
      </c>
      <c r="R12" s="107"/>
      <c r="S12" s="67">
        <f t="shared" si="5"/>
        <v>0</v>
      </c>
      <c r="T12" s="68">
        <f t="shared" si="6"/>
        <v>0</v>
      </c>
      <c r="U12" s="68">
        <f t="shared" si="7"/>
        <v>0</v>
      </c>
      <c r="V12" s="69">
        <f t="shared" si="8"/>
        <v>0</v>
      </c>
    </row>
    <row r="13" spans="1:22" x14ac:dyDescent="0.3">
      <c r="A13" s="278">
        <v>44762</v>
      </c>
      <c r="B13" s="239" t="s">
        <v>66</v>
      </c>
      <c r="C13" s="239"/>
      <c r="D13" s="239"/>
      <c r="E13" s="239"/>
      <c r="F13" s="239"/>
      <c r="G13" s="239"/>
      <c r="H13" s="239"/>
      <c r="I13" s="56">
        <f t="shared" si="0"/>
        <v>0</v>
      </c>
      <c r="J13" s="34">
        <f t="shared" si="1"/>
        <v>0</v>
      </c>
      <c r="K13" s="34">
        <f t="shared" si="2"/>
        <v>0</v>
      </c>
      <c r="L13" s="100">
        <f t="shared" si="3"/>
        <v>0</v>
      </c>
      <c r="M13" s="38"/>
      <c r="N13" s="239"/>
      <c r="O13" s="239"/>
      <c r="P13" s="242"/>
      <c r="Q13" s="112">
        <f t="shared" si="4"/>
        <v>0</v>
      </c>
      <c r="R13" s="107"/>
      <c r="S13" s="67">
        <f t="shared" si="5"/>
        <v>0</v>
      </c>
      <c r="T13" s="68">
        <f t="shared" si="6"/>
        <v>0</v>
      </c>
      <c r="U13" s="68">
        <f t="shared" si="7"/>
        <v>0</v>
      </c>
      <c r="V13" s="69">
        <f t="shared" si="8"/>
        <v>0</v>
      </c>
    </row>
    <row r="14" spans="1:22" x14ac:dyDescent="0.3">
      <c r="A14" s="277">
        <v>44763</v>
      </c>
      <c r="B14" s="239" t="s">
        <v>67</v>
      </c>
      <c r="C14" s="239"/>
      <c r="D14" s="239"/>
      <c r="E14" s="239"/>
      <c r="F14" s="239"/>
      <c r="G14" s="239"/>
      <c r="H14" s="239"/>
      <c r="I14" s="56">
        <f t="shared" si="0"/>
        <v>0</v>
      </c>
      <c r="J14" s="34">
        <f t="shared" si="1"/>
        <v>0</v>
      </c>
      <c r="K14" s="34">
        <f t="shared" si="2"/>
        <v>0</v>
      </c>
      <c r="L14" s="100">
        <f t="shared" si="3"/>
        <v>0</v>
      </c>
      <c r="M14" s="38"/>
      <c r="N14" s="239"/>
      <c r="O14" s="239"/>
      <c r="P14" s="242"/>
      <c r="Q14" s="112">
        <f t="shared" si="4"/>
        <v>0</v>
      </c>
      <c r="R14" s="107"/>
      <c r="S14" s="67">
        <f t="shared" si="5"/>
        <v>0</v>
      </c>
      <c r="T14" s="68">
        <f t="shared" si="6"/>
        <v>0</v>
      </c>
      <c r="U14" s="68">
        <f t="shared" si="7"/>
        <v>0</v>
      </c>
      <c r="V14" s="69">
        <f t="shared" si="8"/>
        <v>0</v>
      </c>
    </row>
    <row r="15" spans="1:22" x14ac:dyDescent="0.3">
      <c r="A15" s="278">
        <v>44764</v>
      </c>
      <c r="B15" s="239" t="s">
        <v>68</v>
      </c>
      <c r="C15" s="239"/>
      <c r="D15" s="239"/>
      <c r="E15" s="239"/>
      <c r="F15" s="239"/>
      <c r="G15" s="239"/>
      <c r="H15" s="239"/>
      <c r="I15" s="56">
        <f t="shared" si="0"/>
        <v>0</v>
      </c>
      <c r="J15" s="34">
        <f t="shared" si="1"/>
        <v>0</v>
      </c>
      <c r="K15" s="34">
        <f t="shared" si="2"/>
        <v>0</v>
      </c>
      <c r="L15" s="100">
        <f t="shared" si="3"/>
        <v>0</v>
      </c>
      <c r="M15" s="38"/>
      <c r="N15" s="239"/>
      <c r="O15" s="239"/>
      <c r="P15" s="242"/>
      <c r="Q15" s="112">
        <f t="shared" si="4"/>
        <v>0</v>
      </c>
      <c r="R15" s="107"/>
      <c r="S15" s="67">
        <f t="shared" si="5"/>
        <v>0</v>
      </c>
      <c r="T15" s="68">
        <f t="shared" si="6"/>
        <v>0</v>
      </c>
      <c r="U15" s="68">
        <f t="shared" si="7"/>
        <v>0</v>
      </c>
      <c r="V15" s="69">
        <f t="shared" si="8"/>
        <v>0</v>
      </c>
    </row>
    <row r="16" spans="1:22" ht="15" thickBot="1" x14ac:dyDescent="0.35">
      <c r="A16" s="277">
        <v>44765</v>
      </c>
      <c r="B16" s="239" t="s">
        <v>135</v>
      </c>
      <c r="C16" s="240"/>
      <c r="D16" s="240"/>
      <c r="E16" s="240"/>
      <c r="F16" s="240"/>
      <c r="G16" s="240"/>
      <c r="H16" s="240"/>
      <c r="I16" s="56">
        <f t="shared" si="0"/>
        <v>0</v>
      </c>
      <c r="J16" s="34">
        <f t="shared" si="1"/>
        <v>0</v>
      </c>
      <c r="K16" s="34">
        <f t="shared" si="2"/>
        <v>0</v>
      </c>
      <c r="L16" s="100">
        <f t="shared" si="3"/>
        <v>0</v>
      </c>
      <c r="M16" s="38"/>
      <c r="N16" s="239"/>
      <c r="O16" s="239"/>
      <c r="P16" s="242"/>
      <c r="Q16" s="112">
        <f t="shared" si="4"/>
        <v>0</v>
      </c>
      <c r="R16" s="107"/>
      <c r="S16" s="67">
        <f t="shared" si="5"/>
        <v>0</v>
      </c>
      <c r="T16" s="68">
        <f t="shared" si="6"/>
        <v>0</v>
      </c>
      <c r="U16" s="68">
        <f t="shared" si="7"/>
        <v>0</v>
      </c>
      <c r="V16" s="69">
        <f t="shared" si="8"/>
        <v>0</v>
      </c>
    </row>
    <row r="17" spans="1:22" s="3" customFormat="1" ht="15" thickBot="1" x14ac:dyDescent="0.35">
      <c r="A17" s="31"/>
      <c r="B17" s="43" t="s">
        <v>25</v>
      </c>
      <c r="C17" s="44">
        <f>SUM(C10:C16)</f>
        <v>0</v>
      </c>
      <c r="D17" s="45">
        <f t="shared" ref="D17:G17" si="9">SUM(D10:D16)</f>
        <v>0</v>
      </c>
      <c r="E17" s="45">
        <f t="shared" ref="E17" si="10">SUM(E10:E16)</f>
        <v>0</v>
      </c>
      <c r="F17" s="45">
        <f t="shared" si="9"/>
        <v>0</v>
      </c>
      <c r="G17" s="45">
        <f t="shared" si="9"/>
        <v>0</v>
      </c>
      <c r="H17" s="45">
        <f t="shared" ref="H17" si="11">SUM(H10:H16)</f>
        <v>0</v>
      </c>
      <c r="I17" s="57">
        <f>SUM(I10:I16)</f>
        <v>0</v>
      </c>
      <c r="J17" s="45">
        <f>SUM(J10:J16)</f>
        <v>0</v>
      </c>
      <c r="K17" s="45">
        <f>SUM(K10:K16)</f>
        <v>0</v>
      </c>
      <c r="L17" s="46">
        <f>SUM(L10:L16)</f>
        <v>0</v>
      </c>
      <c r="M17" s="39"/>
      <c r="N17" s="47">
        <f>SUM(N10:N16)</f>
        <v>0</v>
      </c>
      <c r="O17" s="47">
        <f>SUM(O10:O16)</f>
        <v>0</v>
      </c>
      <c r="P17" s="105">
        <f>SUM(P10:P16)</f>
        <v>0</v>
      </c>
      <c r="Q17" s="64">
        <f>SUM(Q10:Q16)</f>
        <v>0</v>
      </c>
      <c r="R17" s="108"/>
      <c r="S17" s="48">
        <f>SUM(S10:S16)</f>
        <v>0</v>
      </c>
      <c r="T17" s="62">
        <f>SUM(T10:T16)</f>
        <v>0</v>
      </c>
      <c r="U17" s="114">
        <f>SUM(U10:U16)</f>
        <v>0</v>
      </c>
      <c r="V17" s="64">
        <f>SUM(V10:V16)</f>
        <v>0</v>
      </c>
    </row>
    <row r="18" spans="1:22" s="5" customFormat="1" ht="15" thickBot="1" x14ac:dyDescent="0.35">
      <c r="A18" s="87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101"/>
      <c r="M18" s="91"/>
      <c r="N18" s="88"/>
      <c r="O18" s="88"/>
      <c r="P18" s="88"/>
      <c r="Q18" s="93"/>
      <c r="R18" s="88"/>
      <c r="S18" s="92"/>
      <c r="T18" s="89"/>
      <c r="U18" s="89"/>
      <c r="V18" s="93"/>
    </row>
    <row r="19" spans="1:22" x14ac:dyDescent="0.3">
      <c r="A19" s="277">
        <v>44766</v>
      </c>
      <c r="B19" s="239" t="s">
        <v>70</v>
      </c>
      <c r="C19" s="238"/>
      <c r="D19" s="238"/>
      <c r="E19" s="238"/>
      <c r="F19" s="238"/>
      <c r="G19" s="238"/>
      <c r="H19" s="238"/>
      <c r="I19" s="55">
        <f>SUM(C19+F19)</f>
        <v>0</v>
      </c>
      <c r="J19" s="34">
        <f t="shared" ref="J19:K25" si="12">SUM(D19+G19)</f>
        <v>0</v>
      </c>
      <c r="K19" s="34">
        <f t="shared" si="12"/>
        <v>0</v>
      </c>
      <c r="L19" s="100">
        <f>SUM(I19:K19)</f>
        <v>0</v>
      </c>
      <c r="M19" s="38"/>
      <c r="N19" s="238"/>
      <c r="O19" s="238"/>
      <c r="P19" s="241"/>
      <c r="Q19" s="112">
        <f>SUM(N19:P19)</f>
        <v>0</v>
      </c>
      <c r="R19" s="107"/>
      <c r="S19" s="67">
        <f>SUM(I19+N19)</f>
        <v>0</v>
      </c>
      <c r="T19" s="68">
        <f>SUM(J19+O19)</f>
        <v>0</v>
      </c>
      <c r="U19" s="68">
        <f t="shared" ref="U19:U25" si="13">SUM(K19+P19)</f>
        <v>0</v>
      </c>
      <c r="V19" s="69">
        <f>SUM(S19:U19)</f>
        <v>0</v>
      </c>
    </row>
    <row r="20" spans="1:22" x14ac:dyDescent="0.3">
      <c r="A20" s="278">
        <v>44767</v>
      </c>
      <c r="B20" s="238" t="s">
        <v>64</v>
      </c>
      <c r="C20" s="239"/>
      <c r="D20" s="239"/>
      <c r="E20" s="239"/>
      <c r="F20" s="239"/>
      <c r="G20" s="239"/>
      <c r="H20" s="239"/>
      <c r="I20" s="55">
        <f t="shared" ref="I20:I25" si="14">SUM(C20+F20)</f>
        <v>0</v>
      </c>
      <c r="J20" s="30">
        <f t="shared" si="12"/>
        <v>0</v>
      </c>
      <c r="K20" s="34">
        <f t="shared" si="12"/>
        <v>0</v>
      </c>
      <c r="L20" s="100">
        <f t="shared" ref="L20:L25" si="15">SUM(I20:K20)</f>
        <v>0</v>
      </c>
      <c r="M20" s="38"/>
      <c r="N20" s="239"/>
      <c r="O20" s="239"/>
      <c r="P20" s="242"/>
      <c r="Q20" s="112">
        <f t="shared" ref="Q20:Q25" si="16">SUM(N20:P20)</f>
        <v>0</v>
      </c>
      <c r="R20" s="107"/>
      <c r="S20" s="67">
        <f t="shared" ref="S20:S25" si="17">SUM(I20+N20)</f>
        <v>0</v>
      </c>
      <c r="T20" s="68">
        <f t="shared" ref="T20:T25" si="18">SUM(J20+O20)</f>
        <v>0</v>
      </c>
      <c r="U20" s="68">
        <f t="shared" si="13"/>
        <v>0</v>
      </c>
      <c r="V20" s="69">
        <f t="shared" ref="V20:V25" si="19">SUM(S20:U20)</f>
        <v>0</v>
      </c>
    </row>
    <row r="21" spans="1:22" x14ac:dyDescent="0.3">
      <c r="A21" s="277">
        <v>44768</v>
      </c>
      <c r="B21" s="239" t="s">
        <v>65</v>
      </c>
      <c r="C21" s="239"/>
      <c r="D21" s="239"/>
      <c r="E21" s="239"/>
      <c r="F21" s="239"/>
      <c r="G21" s="239"/>
      <c r="H21" s="239"/>
      <c r="I21" s="55">
        <f t="shared" si="14"/>
        <v>0</v>
      </c>
      <c r="J21" s="30">
        <f t="shared" si="12"/>
        <v>0</v>
      </c>
      <c r="K21" s="34">
        <f t="shared" si="12"/>
        <v>0</v>
      </c>
      <c r="L21" s="100">
        <f t="shared" si="15"/>
        <v>0</v>
      </c>
      <c r="M21" s="38"/>
      <c r="N21" s="239"/>
      <c r="O21" s="239"/>
      <c r="P21" s="242"/>
      <c r="Q21" s="112">
        <f t="shared" si="16"/>
        <v>0</v>
      </c>
      <c r="R21" s="107"/>
      <c r="S21" s="67">
        <f t="shared" si="17"/>
        <v>0</v>
      </c>
      <c r="T21" s="68">
        <f t="shared" si="18"/>
        <v>0</v>
      </c>
      <c r="U21" s="68">
        <f t="shared" si="13"/>
        <v>0</v>
      </c>
      <c r="V21" s="69">
        <f t="shared" si="19"/>
        <v>0</v>
      </c>
    </row>
    <row r="22" spans="1:22" x14ac:dyDescent="0.3">
      <c r="A22" s="278">
        <v>44769</v>
      </c>
      <c r="B22" s="239" t="s">
        <v>66</v>
      </c>
      <c r="C22" s="239"/>
      <c r="D22" s="239"/>
      <c r="E22" s="239"/>
      <c r="F22" s="239"/>
      <c r="G22" s="239"/>
      <c r="H22" s="239"/>
      <c r="I22" s="55">
        <f t="shared" si="14"/>
        <v>0</v>
      </c>
      <c r="J22" s="30">
        <f t="shared" si="12"/>
        <v>0</v>
      </c>
      <c r="K22" s="34">
        <f t="shared" si="12"/>
        <v>0</v>
      </c>
      <c r="L22" s="100">
        <f t="shared" si="15"/>
        <v>0</v>
      </c>
      <c r="M22" s="38"/>
      <c r="N22" s="239"/>
      <c r="O22" s="239"/>
      <c r="P22" s="242"/>
      <c r="Q22" s="112">
        <f t="shared" si="16"/>
        <v>0</v>
      </c>
      <c r="R22" s="107"/>
      <c r="S22" s="67">
        <f t="shared" si="17"/>
        <v>0</v>
      </c>
      <c r="T22" s="68">
        <f t="shared" si="18"/>
        <v>0</v>
      </c>
      <c r="U22" s="68">
        <f t="shared" si="13"/>
        <v>0</v>
      </c>
      <c r="V22" s="69">
        <f t="shared" si="19"/>
        <v>0</v>
      </c>
    </row>
    <row r="23" spans="1:22" x14ac:dyDescent="0.3">
      <c r="A23" s="277">
        <v>44770</v>
      </c>
      <c r="B23" s="239" t="s">
        <v>67</v>
      </c>
      <c r="C23" s="239"/>
      <c r="D23" s="239"/>
      <c r="E23" s="239"/>
      <c r="F23" s="239"/>
      <c r="G23" s="239"/>
      <c r="H23" s="239"/>
      <c r="I23" s="55">
        <f t="shared" si="14"/>
        <v>0</v>
      </c>
      <c r="J23" s="30">
        <f t="shared" si="12"/>
        <v>0</v>
      </c>
      <c r="K23" s="34">
        <f t="shared" si="12"/>
        <v>0</v>
      </c>
      <c r="L23" s="100">
        <f t="shared" si="15"/>
        <v>0</v>
      </c>
      <c r="M23" s="38"/>
      <c r="N23" s="239"/>
      <c r="O23" s="239"/>
      <c r="P23" s="242"/>
      <c r="Q23" s="112">
        <f t="shared" si="16"/>
        <v>0</v>
      </c>
      <c r="R23" s="107"/>
      <c r="S23" s="67">
        <f t="shared" si="17"/>
        <v>0</v>
      </c>
      <c r="T23" s="68">
        <f t="shared" si="18"/>
        <v>0</v>
      </c>
      <c r="U23" s="68">
        <f t="shared" si="13"/>
        <v>0</v>
      </c>
      <c r="V23" s="69">
        <f t="shared" si="19"/>
        <v>0</v>
      </c>
    </row>
    <row r="24" spans="1:22" x14ac:dyDescent="0.3">
      <c r="A24" s="278">
        <v>44771</v>
      </c>
      <c r="B24" s="239" t="s">
        <v>68</v>
      </c>
      <c r="C24" s="239"/>
      <c r="D24" s="239"/>
      <c r="E24" s="239"/>
      <c r="F24" s="239"/>
      <c r="G24" s="239"/>
      <c r="H24" s="239"/>
      <c r="I24" s="55">
        <f t="shared" si="14"/>
        <v>0</v>
      </c>
      <c r="J24" s="30">
        <f t="shared" si="12"/>
        <v>0</v>
      </c>
      <c r="K24" s="34">
        <f t="shared" si="12"/>
        <v>0</v>
      </c>
      <c r="L24" s="100">
        <f t="shared" si="15"/>
        <v>0</v>
      </c>
      <c r="M24" s="38"/>
      <c r="N24" s="239"/>
      <c r="O24" s="239"/>
      <c r="P24" s="242"/>
      <c r="Q24" s="112">
        <f t="shared" si="16"/>
        <v>0</v>
      </c>
      <c r="R24" s="107"/>
      <c r="S24" s="67">
        <f t="shared" si="17"/>
        <v>0</v>
      </c>
      <c r="T24" s="68">
        <f t="shared" si="18"/>
        <v>0</v>
      </c>
      <c r="U24" s="68">
        <f t="shared" si="13"/>
        <v>0</v>
      </c>
      <c r="V24" s="69">
        <f t="shared" si="19"/>
        <v>0</v>
      </c>
    </row>
    <row r="25" spans="1:22" ht="15" thickBot="1" x14ac:dyDescent="0.35">
      <c r="A25" s="277">
        <v>44772</v>
      </c>
      <c r="B25" s="239" t="s">
        <v>135</v>
      </c>
      <c r="C25" s="240"/>
      <c r="D25" s="240"/>
      <c r="E25" s="240"/>
      <c r="F25" s="240"/>
      <c r="G25" s="240"/>
      <c r="H25" s="240"/>
      <c r="I25" s="55">
        <f t="shared" si="14"/>
        <v>0</v>
      </c>
      <c r="J25" s="36">
        <f t="shared" si="12"/>
        <v>0</v>
      </c>
      <c r="K25" s="34">
        <f t="shared" si="12"/>
        <v>0</v>
      </c>
      <c r="L25" s="100">
        <f t="shared" si="15"/>
        <v>0</v>
      </c>
      <c r="M25" s="38"/>
      <c r="N25" s="239"/>
      <c r="O25" s="239"/>
      <c r="P25" s="242"/>
      <c r="Q25" s="112">
        <f t="shared" si="16"/>
        <v>0</v>
      </c>
      <c r="R25" s="107"/>
      <c r="S25" s="67">
        <f t="shared" si="17"/>
        <v>0</v>
      </c>
      <c r="T25" s="68">
        <f t="shared" si="18"/>
        <v>0</v>
      </c>
      <c r="U25" s="68">
        <f t="shared" si="13"/>
        <v>0</v>
      </c>
      <c r="V25" s="69">
        <f t="shared" si="19"/>
        <v>0</v>
      </c>
    </row>
    <row r="26" spans="1:22" s="3" customFormat="1" ht="15" thickBot="1" x14ac:dyDescent="0.35">
      <c r="A26" s="31"/>
      <c r="B26" s="49" t="s">
        <v>25</v>
      </c>
      <c r="C26" s="204">
        <f t="shared" ref="C26:G26" si="20">SUM(C19:C25)</f>
        <v>0</v>
      </c>
      <c r="D26" s="50">
        <f t="shared" si="20"/>
        <v>0</v>
      </c>
      <c r="E26" s="50">
        <f t="shared" ref="E26" si="21">SUM(E19:E25)</f>
        <v>0</v>
      </c>
      <c r="F26" s="50">
        <f t="shared" si="20"/>
        <v>0</v>
      </c>
      <c r="G26" s="50">
        <f t="shared" si="20"/>
        <v>0</v>
      </c>
      <c r="H26" s="50">
        <f t="shared" ref="H26" si="22">SUM(H19:H25)</f>
        <v>0</v>
      </c>
      <c r="I26" s="58">
        <f>SUM(I19:I25)</f>
        <v>0</v>
      </c>
      <c r="J26" s="50">
        <f>SUM(J19:J25)</f>
        <v>0</v>
      </c>
      <c r="K26" s="51">
        <f>SUM(K19:K25)</f>
        <v>0</v>
      </c>
      <c r="L26" s="51">
        <f>SUM(L19:L25)</f>
        <v>0</v>
      </c>
      <c r="M26" s="39"/>
      <c r="N26" s="52">
        <f>SUM(N19:N25)</f>
        <v>0</v>
      </c>
      <c r="O26" s="52">
        <f>SUM(O19:O25)</f>
        <v>0</v>
      </c>
      <c r="P26" s="106">
        <f>SUM(P19:P25)</f>
        <v>0</v>
      </c>
      <c r="Q26" s="65">
        <f>SUM(Q19:Q25)</f>
        <v>0</v>
      </c>
      <c r="R26" s="108"/>
      <c r="S26" s="53">
        <f>SUM(S19:S25)</f>
        <v>0</v>
      </c>
      <c r="T26" s="63">
        <f>SUM(T19:T25)</f>
        <v>0</v>
      </c>
      <c r="U26" s="115">
        <f>SUM(U19:U25)</f>
        <v>0</v>
      </c>
      <c r="V26" s="65">
        <f>SUM(V19:V25)</f>
        <v>0</v>
      </c>
    </row>
    <row r="27" spans="1:22" s="3" customFormat="1" ht="25.8" customHeight="1" x14ac:dyDescent="0.45">
      <c r="A27" s="15"/>
      <c r="B27" s="353" t="s">
        <v>136</v>
      </c>
      <c r="C27" s="231">
        <f>SUM(C26,C17)</f>
        <v>0</v>
      </c>
      <c r="D27" s="231">
        <f t="shared" ref="D27:V27" si="23">SUM(D26,D17)</f>
        <v>0</v>
      </c>
      <c r="E27" s="231">
        <f t="shared" si="23"/>
        <v>0</v>
      </c>
      <c r="F27" s="231">
        <f t="shared" si="23"/>
        <v>0</v>
      </c>
      <c r="G27" s="231">
        <f t="shared" si="23"/>
        <v>0</v>
      </c>
      <c r="H27" s="231">
        <f t="shared" si="23"/>
        <v>0</v>
      </c>
      <c r="I27" s="231">
        <f t="shared" si="23"/>
        <v>0</v>
      </c>
      <c r="J27" s="231">
        <f t="shared" si="23"/>
        <v>0</v>
      </c>
      <c r="K27" s="231">
        <f t="shared" si="23"/>
        <v>0</v>
      </c>
      <c r="L27" s="231">
        <f t="shared" si="23"/>
        <v>0</v>
      </c>
      <c r="M27" s="231"/>
      <c r="N27" s="231">
        <f t="shared" si="23"/>
        <v>0</v>
      </c>
      <c r="O27" s="231">
        <f t="shared" si="23"/>
        <v>0</v>
      </c>
      <c r="P27" s="231">
        <f t="shared" si="23"/>
        <v>0</v>
      </c>
      <c r="Q27" s="231">
        <f t="shared" si="23"/>
        <v>0</v>
      </c>
      <c r="R27" s="231"/>
      <c r="S27" s="231">
        <f t="shared" si="23"/>
        <v>0</v>
      </c>
      <c r="T27" s="231">
        <f t="shared" si="23"/>
        <v>0</v>
      </c>
      <c r="U27" s="231">
        <f t="shared" si="23"/>
        <v>0</v>
      </c>
      <c r="V27" s="231">
        <f t="shared" si="23"/>
        <v>0</v>
      </c>
    </row>
    <row r="28" spans="1:22" x14ac:dyDescent="0.3">
      <c r="A28" s="54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</row>
    <row r="29" spans="1:22" s="5" customFormat="1" ht="15" thickBot="1" x14ac:dyDescent="0.35">
      <c r="A29" s="85"/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</row>
    <row r="30" spans="1:22" s="1" customFormat="1" ht="58.2" hidden="1" thickBot="1" x14ac:dyDescent="0.35">
      <c r="A30" s="85"/>
      <c r="B30" s="1" t="s">
        <v>36</v>
      </c>
      <c r="L30" s="54"/>
      <c r="Q30" s="54"/>
    </row>
    <row r="31" spans="1:22" s="1" customFormat="1" ht="49.5" hidden="1" customHeight="1" x14ac:dyDescent="0.3">
      <c r="A31" s="85"/>
      <c r="B31" s="1" t="s">
        <v>37</v>
      </c>
      <c r="L31" s="54"/>
      <c r="Q31" s="54"/>
    </row>
    <row r="32" spans="1:22" s="1" customFormat="1" ht="43.8" hidden="1" thickBot="1" x14ac:dyDescent="0.35">
      <c r="A32" s="85"/>
      <c r="B32" s="1" t="s">
        <v>38</v>
      </c>
      <c r="L32" s="54"/>
      <c r="Q32" s="54"/>
    </row>
    <row r="33" spans="1:22" s="1" customFormat="1" ht="43.8" hidden="1" thickBot="1" x14ac:dyDescent="0.35">
      <c r="A33" s="85"/>
      <c r="B33" s="1" t="s">
        <v>47</v>
      </c>
      <c r="L33" s="54"/>
      <c r="Q33" s="54"/>
    </row>
    <row r="34" spans="1:22" s="5" customFormat="1" ht="15" thickBot="1" x14ac:dyDescent="0.35">
      <c r="A34" s="76" t="s">
        <v>84</v>
      </c>
      <c r="B34" s="88"/>
      <c r="C34" s="88"/>
      <c r="D34" s="88"/>
      <c r="E34" s="88"/>
      <c r="F34" s="88"/>
      <c r="G34" s="88"/>
      <c r="H34" s="88"/>
      <c r="I34" s="81"/>
      <c r="J34" s="81"/>
      <c r="K34" s="81"/>
      <c r="L34" s="81"/>
      <c r="M34" s="88"/>
      <c r="N34" s="88"/>
      <c r="O34" s="88"/>
      <c r="P34" s="81"/>
      <c r="Q34" s="81"/>
      <c r="R34" s="81"/>
      <c r="S34" s="81"/>
      <c r="T34" s="81"/>
      <c r="U34" s="81"/>
      <c r="V34" s="349"/>
    </row>
    <row r="35" spans="1:22" s="1" customFormat="1" ht="78" customHeight="1" x14ac:dyDescent="0.3">
      <c r="A35" s="164" t="s">
        <v>170</v>
      </c>
      <c r="B35" s="279">
        <v>24</v>
      </c>
      <c r="C35" s="165" t="s">
        <v>154</v>
      </c>
      <c r="D35" s="166">
        <f>F35+H35</f>
        <v>0</v>
      </c>
      <c r="E35" s="165" t="s">
        <v>180</v>
      </c>
      <c r="F35" s="167">
        <f>C27*$B35</f>
        <v>0</v>
      </c>
      <c r="G35" s="168" t="s">
        <v>184</v>
      </c>
      <c r="H35" s="358">
        <f>F27*$B35</f>
        <v>0</v>
      </c>
      <c r="I35" s="354"/>
      <c r="J35" s="355"/>
      <c r="K35" s="354"/>
      <c r="L35" s="355"/>
      <c r="M35" s="54"/>
      <c r="N35" s="346" t="s">
        <v>172</v>
      </c>
      <c r="O35" s="215">
        <f>(N27)*$B$35</f>
        <v>0</v>
      </c>
      <c r="P35" s="214"/>
      <c r="Q35" s="214"/>
      <c r="R35" s="214"/>
      <c r="S35" s="214"/>
      <c r="T35" s="214"/>
      <c r="U35" s="214"/>
      <c r="V35" s="214"/>
    </row>
    <row r="36" spans="1:22" s="1" customFormat="1" ht="58.2" thickBot="1" x14ac:dyDescent="0.35">
      <c r="A36" s="86" t="s">
        <v>171</v>
      </c>
      <c r="B36" s="70">
        <f>ROUND(B35*1.5,2)</f>
        <v>36</v>
      </c>
      <c r="C36" s="362" t="s">
        <v>155</v>
      </c>
      <c r="D36" s="166">
        <f>F36+H36</f>
        <v>0</v>
      </c>
      <c r="E36" s="366" t="s">
        <v>182</v>
      </c>
      <c r="F36" s="367">
        <f>D27*$B36</f>
        <v>0</v>
      </c>
      <c r="G36" s="368" t="s">
        <v>185</v>
      </c>
      <c r="H36" s="369">
        <f>G27*$B36</f>
        <v>0</v>
      </c>
      <c r="I36" s="354"/>
      <c r="J36" s="355"/>
      <c r="K36" s="354"/>
      <c r="L36" s="355"/>
      <c r="M36" s="54"/>
      <c r="N36" s="347" t="s">
        <v>81</v>
      </c>
      <c r="O36" s="72">
        <f>O27*$B$36</f>
        <v>0</v>
      </c>
      <c r="P36" s="214"/>
      <c r="Q36" s="214"/>
      <c r="R36" s="214"/>
      <c r="S36" s="214"/>
      <c r="T36" s="214"/>
      <c r="U36" s="214"/>
      <c r="V36" s="214"/>
    </row>
    <row r="37" spans="1:22" s="1" customFormat="1" ht="58.2" thickBot="1" x14ac:dyDescent="0.35">
      <c r="A37" s="371"/>
      <c r="B37" s="370"/>
      <c r="C37" s="361" t="s">
        <v>181</v>
      </c>
      <c r="D37" s="71">
        <f>F37+H37</f>
        <v>0</v>
      </c>
      <c r="E37" s="363" t="s">
        <v>183</v>
      </c>
      <c r="F37" s="364">
        <f>E27*$B35</f>
        <v>0</v>
      </c>
      <c r="G37" s="365" t="s">
        <v>186</v>
      </c>
      <c r="H37" s="364">
        <f>H27*$B35</f>
        <v>0</v>
      </c>
      <c r="I37" s="354"/>
      <c r="J37" s="355"/>
      <c r="K37" s="354"/>
      <c r="L37" s="355"/>
      <c r="M37" s="54"/>
      <c r="N37" s="347" t="s">
        <v>187</v>
      </c>
      <c r="O37" s="72">
        <f>P27*$B$35</f>
        <v>0</v>
      </c>
      <c r="P37" s="214"/>
      <c r="Q37" s="214"/>
      <c r="R37" s="214"/>
      <c r="S37" s="214"/>
      <c r="T37" s="214"/>
      <c r="U37" s="214"/>
      <c r="V37" s="214"/>
    </row>
    <row r="38" spans="1:22" s="1" customFormat="1" ht="78.599999999999994" thickBot="1" x14ac:dyDescent="0.35">
      <c r="A38" s="233"/>
      <c r="B38" s="344" t="s">
        <v>107</v>
      </c>
      <c r="C38" s="234" t="s">
        <v>167</v>
      </c>
      <c r="D38" s="235">
        <f>SUM(D35:D37)</f>
        <v>0</v>
      </c>
      <c r="E38" s="359" t="s">
        <v>168</v>
      </c>
      <c r="F38" s="342">
        <f>SUM(F35:F37)</f>
        <v>0</v>
      </c>
      <c r="G38" s="360" t="s">
        <v>173</v>
      </c>
      <c r="H38" s="343">
        <f>SUM(H35:H37)</f>
        <v>0</v>
      </c>
      <c r="I38" s="356"/>
      <c r="J38" s="357"/>
      <c r="K38" s="356"/>
      <c r="L38" s="357"/>
      <c r="M38" s="75"/>
      <c r="N38" s="348" t="s">
        <v>82</v>
      </c>
      <c r="O38" s="73">
        <f>SUM(O35:O37)</f>
        <v>0</v>
      </c>
      <c r="P38" s="214"/>
      <c r="Q38" s="214"/>
      <c r="R38" s="214"/>
      <c r="S38" s="214"/>
      <c r="T38" s="214"/>
      <c r="U38" s="214"/>
      <c r="V38" s="214"/>
    </row>
    <row r="39" spans="1:22" ht="18.600000000000001" customHeight="1" x14ac:dyDescent="0.3">
      <c r="B39" s="1"/>
      <c r="F39" s="415" t="s">
        <v>223</v>
      </c>
      <c r="H39" s="415" t="s">
        <v>224</v>
      </c>
    </row>
    <row r="40" spans="1:22" ht="16.2" thickBot="1" x14ac:dyDescent="0.35">
      <c r="J40" s="226"/>
    </row>
    <row r="41" spans="1:22" ht="32.25" customHeight="1" thickBot="1" x14ac:dyDescent="0.35">
      <c r="A41" s="205" t="s">
        <v>137</v>
      </c>
      <c r="B41" s="345">
        <f>SUM(D38,O38)</f>
        <v>0</v>
      </c>
    </row>
    <row r="42" spans="1:22" ht="18" customHeight="1" x14ac:dyDescent="0.3"/>
  </sheetData>
  <sheetProtection algorithmName="SHA-512" hashValue="HAqeaAbUZhJNaKg8E1m51aZOLYQzarpOitgnHyjUCjdLEJo/Y4yktdoB9vqnrVSfHFMyc6yxKSmk0OxGoZI6UQ==" saltValue="PwLMoVc2pVqCxT3whtkySA==" spinCount="100000" sheet="1" objects="1" scenarios="1"/>
  <mergeCells count="3">
    <mergeCell ref="A1:T1"/>
    <mergeCell ref="A4:B4"/>
    <mergeCell ref="C4:G4"/>
  </mergeCells>
  <pageMargins left="0.7" right="0.7" top="0.75" bottom="0.75" header="0.3" footer="0.3"/>
  <pageSetup paperSize="5" scale="52" orientation="landscape" r:id="rId1"/>
  <headerFooter>
    <oddFooter>&amp;L&amp;"-,Bold"&amp;12Version:   FY25-2</oddFooter>
  </headerFooter>
  <rowBreaks count="1" manualBreakCount="1">
    <brk id="33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CE1F7-91A4-4330-988A-57B50A421631}">
  <sheetPr>
    <pageSetUpPr fitToPage="1"/>
  </sheetPr>
  <dimension ref="A1:V42"/>
  <sheetViews>
    <sheetView zoomScale="85" zoomScaleNormal="85" workbookViewId="0">
      <selection activeCell="B36" sqref="B36"/>
    </sheetView>
  </sheetViews>
  <sheetFormatPr defaultRowHeight="14.4" x14ac:dyDescent="0.3"/>
  <cols>
    <col min="1" max="1" width="15" style="1" customWidth="1"/>
    <col min="2" max="2" width="15.33203125" customWidth="1"/>
    <col min="3" max="3" width="12.6640625" customWidth="1"/>
    <col min="4" max="4" width="13.77734375" customWidth="1"/>
    <col min="5" max="5" width="12.33203125" customWidth="1"/>
    <col min="6" max="9" width="14.6640625" customWidth="1"/>
    <col min="10" max="10" width="16" customWidth="1"/>
    <col min="11" max="11" width="14.6640625" customWidth="1"/>
    <col min="12" max="12" width="13.5546875" customWidth="1"/>
    <col min="13" max="13" width="5.33203125" customWidth="1"/>
    <col min="14" max="15" width="15.33203125" customWidth="1"/>
    <col min="16" max="16" width="14.6640625" customWidth="1"/>
    <col min="17" max="17" width="15.109375" customWidth="1"/>
    <col min="18" max="18" width="4.109375" customWidth="1"/>
    <col min="19" max="19" width="14.5546875" customWidth="1"/>
    <col min="20" max="21" width="14.109375" customWidth="1"/>
    <col min="22" max="22" width="16.33203125" customWidth="1"/>
  </cols>
  <sheetData>
    <row r="1" spans="1:22" ht="27" customHeight="1" thickBot="1" x14ac:dyDescent="0.35">
      <c r="A1" s="419" t="s">
        <v>95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0"/>
      <c r="T1" s="420"/>
      <c r="U1" s="213"/>
      <c r="V1" s="117"/>
    </row>
    <row r="2" spans="1:22" ht="25.05" customHeight="1" thickBot="1" x14ac:dyDescent="0.35">
      <c r="A2" s="216"/>
      <c r="B2" s="217" t="s">
        <v>148</v>
      </c>
      <c r="C2" s="374" t="str">
        <f>'Hourly pay period #1'!C2</f>
        <v>***Enter Subrecipient Name Here***</v>
      </c>
      <c r="D2" s="375"/>
      <c r="E2" s="375"/>
      <c r="F2" s="375"/>
      <c r="G2" s="375"/>
      <c r="H2" s="372"/>
      <c r="I2" s="123"/>
      <c r="J2" s="218" t="s">
        <v>165</v>
      </c>
      <c r="K2" s="243" t="s">
        <v>220</v>
      </c>
      <c r="L2" s="417"/>
      <c r="O2" s="246" t="s">
        <v>149</v>
      </c>
      <c r="P2" s="247"/>
      <c r="Q2" s="247"/>
      <c r="R2" s="247"/>
      <c r="S2" s="247"/>
      <c r="T2" s="220"/>
      <c r="U2" s="220"/>
      <c r="V2" s="221"/>
    </row>
    <row r="3" spans="1:22" ht="25.05" customHeight="1" thickBot="1" x14ac:dyDescent="0.35">
      <c r="A3" s="222"/>
      <c r="B3" s="223" t="s">
        <v>150</v>
      </c>
      <c r="C3" s="376" t="str">
        <f>'Hourly pay period #1'!C3</f>
        <v>***Enter Employee Name Here***</v>
      </c>
      <c r="D3" s="377"/>
      <c r="E3" s="377"/>
      <c r="F3" s="377"/>
      <c r="G3" s="377"/>
      <c r="H3" s="373"/>
      <c r="J3" s="219" t="s">
        <v>130</v>
      </c>
      <c r="K3" s="244" t="s">
        <v>221</v>
      </c>
      <c r="L3" s="418"/>
      <c r="M3" s="224" t="s">
        <v>103</v>
      </c>
      <c r="N3" s="225"/>
      <c r="O3" s="248"/>
      <c r="P3" s="248"/>
      <c r="Q3" s="248"/>
      <c r="R3" s="248"/>
      <c r="S3" s="248"/>
      <c r="T3" s="225"/>
      <c r="U3" s="219" t="s">
        <v>151</v>
      </c>
      <c r="V3" s="249"/>
    </row>
    <row r="4" spans="1:22" ht="25.05" customHeight="1" thickBot="1" x14ac:dyDescent="0.35">
      <c r="A4" s="421"/>
      <c r="B4" s="422"/>
      <c r="C4" s="423"/>
      <c r="D4" s="424"/>
      <c r="E4" s="424"/>
      <c r="F4" s="424"/>
      <c r="G4" s="424"/>
      <c r="H4" s="350"/>
      <c r="J4" s="219" t="s">
        <v>152</v>
      </c>
      <c r="K4" s="245" t="s">
        <v>222</v>
      </c>
      <c r="L4" s="418"/>
      <c r="M4" s="225"/>
      <c r="O4" s="246" t="s">
        <v>153</v>
      </c>
      <c r="P4" s="247"/>
      <c r="Q4" s="247"/>
      <c r="R4" s="247"/>
      <c r="S4" s="247"/>
      <c r="T4" s="225"/>
      <c r="U4" s="226"/>
      <c r="V4" s="250"/>
    </row>
    <row r="5" spans="1:22" ht="25.05" customHeight="1" thickBot="1" x14ac:dyDescent="0.35">
      <c r="A5" s="129"/>
      <c r="B5" s="227"/>
      <c r="C5" s="2"/>
      <c r="D5" s="2"/>
      <c r="E5" s="2"/>
      <c r="F5" s="2"/>
      <c r="G5" s="2"/>
      <c r="H5" s="2"/>
      <c r="I5" s="2"/>
      <c r="J5" s="2"/>
      <c r="K5" s="2"/>
      <c r="L5" s="2"/>
      <c r="M5" s="228" t="s">
        <v>97</v>
      </c>
      <c r="N5" s="229"/>
      <c r="O5" s="248"/>
      <c r="P5" s="248"/>
      <c r="Q5" s="248"/>
      <c r="R5" s="248"/>
      <c r="S5" s="248"/>
      <c r="T5" s="229"/>
      <c r="U5" s="230" t="s">
        <v>151</v>
      </c>
      <c r="V5" s="249"/>
    </row>
    <row r="6" spans="1:22" x14ac:dyDescent="0.3">
      <c r="A6" s="18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15" thickBot="1" x14ac:dyDescent="0.35"/>
    <row r="8" spans="1:22" ht="26.25" customHeight="1" thickBot="1" x14ac:dyDescent="0.45">
      <c r="A8" s="251"/>
      <c r="B8" s="252"/>
      <c r="C8" s="253" t="s">
        <v>63</v>
      </c>
      <c r="D8" s="254"/>
      <c r="E8" s="254"/>
      <c r="F8" s="254"/>
      <c r="G8" s="254"/>
      <c r="H8" s="254"/>
      <c r="I8" s="254"/>
      <c r="J8" s="254"/>
      <c r="K8" s="255"/>
      <c r="L8" s="255"/>
      <c r="M8" s="256"/>
      <c r="N8" s="257" t="s">
        <v>78</v>
      </c>
      <c r="O8" s="258"/>
      <c r="P8" s="258"/>
      <c r="Q8" s="259"/>
      <c r="R8" s="260"/>
      <c r="S8" s="261" t="s">
        <v>79</v>
      </c>
      <c r="T8" s="262"/>
      <c r="U8" s="262"/>
      <c r="V8" s="263"/>
    </row>
    <row r="9" spans="1:22" s="1" customFormat="1" ht="106.5" customHeight="1" x14ac:dyDescent="0.3">
      <c r="A9" s="264" t="s">
        <v>1</v>
      </c>
      <c r="B9" s="264" t="s">
        <v>0</v>
      </c>
      <c r="C9" s="276" t="s">
        <v>156</v>
      </c>
      <c r="D9" s="276" t="s">
        <v>157</v>
      </c>
      <c r="E9" s="276" t="s">
        <v>177</v>
      </c>
      <c r="F9" s="351" t="s">
        <v>158</v>
      </c>
      <c r="G9" s="351" t="s">
        <v>159</v>
      </c>
      <c r="H9" s="351" t="s">
        <v>178</v>
      </c>
      <c r="I9" s="266" t="s">
        <v>72</v>
      </c>
      <c r="J9" s="267" t="s">
        <v>73</v>
      </c>
      <c r="K9" s="352" t="s">
        <v>179</v>
      </c>
      <c r="L9" s="268" t="s">
        <v>83</v>
      </c>
      <c r="M9" s="269"/>
      <c r="N9" s="265" t="s">
        <v>74</v>
      </c>
      <c r="O9" s="265" t="s">
        <v>75</v>
      </c>
      <c r="P9" s="270" t="s">
        <v>76</v>
      </c>
      <c r="Q9" s="271" t="s">
        <v>71</v>
      </c>
      <c r="R9" s="272"/>
      <c r="S9" s="273" t="s">
        <v>160</v>
      </c>
      <c r="T9" s="274" t="s">
        <v>161</v>
      </c>
      <c r="U9" s="274" t="s">
        <v>162</v>
      </c>
      <c r="V9" s="275" t="s">
        <v>163</v>
      </c>
    </row>
    <row r="10" spans="1:22" x14ac:dyDescent="0.3">
      <c r="A10" s="277">
        <v>44773</v>
      </c>
      <c r="B10" s="239" t="s">
        <v>70</v>
      </c>
      <c r="C10" s="238"/>
      <c r="D10" s="238"/>
      <c r="E10" s="238"/>
      <c r="F10" s="238"/>
      <c r="G10" s="238"/>
      <c r="H10" s="238"/>
      <c r="I10" s="55">
        <f>C10+F10</f>
        <v>0</v>
      </c>
      <c r="J10" s="34">
        <f>D10+G10</f>
        <v>0</v>
      </c>
      <c r="K10" s="34">
        <f>E10+H10</f>
        <v>0</v>
      </c>
      <c r="L10" s="100">
        <f>SUM(I10:K10)</f>
        <v>0</v>
      </c>
      <c r="M10" s="38"/>
      <c r="N10" s="238"/>
      <c r="O10" s="238"/>
      <c r="P10" s="241"/>
      <c r="Q10" s="112">
        <f>SUM(N10:P10)</f>
        <v>0</v>
      </c>
      <c r="R10" s="107"/>
      <c r="S10" s="67">
        <f>SUM(I10+N10)</f>
        <v>0</v>
      </c>
      <c r="T10" s="68">
        <f>SUM(J10+O10)</f>
        <v>0</v>
      </c>
      <c r="U10" s="68">
        <f>SUM(K10+P10)</f>
        <v>0</v>
      </c>
      <c r="V10" s="69">
        <f>SUM(S10:U10)</f>
        <v>0</v>
      </c>
    </row>
    <row r="11" spans="1:22" x14ac:dyDescent="0.3">
      <c r="A11" s="278">
        <v>44774</v>
      </c>
      <c r="B11" s="238" t="s">
        <v>64</v>
      </c>
      <c r="C11" s="239"/>
      <c r="D11" s="239"/>
      <c r="E11" s="239"/>
      <c r="F11" s="239"/>
      <c r="G11" s="239"/>
      <c r="H11" s="239"/>
      <c r="I11" s="55">
        <f t="shared" ref="I11:I16" si="0">C11+F11</f>
        <v>0</v>
      </c>
      <c r="J11" s="34">
        <f t="shared" ref="J11:J16" si="1">D11+G11</f>
        <v>0</v>
      </c>
      <c r="K11" s="34">
        <f t="shared" ref="K11:K16" si="2">E11+H11</f>
        <v>0</v>
      </c>
      <c r="L11" s="100">
        <f t="shared" ref="L11:L16" si="3">SUM(I11:K11)</f>
        <v>0</v>
      </c>
      <c r="M11" s="38"/>
      <c r="N11" s="239"/>
      <c r="O11" s="239"/>
      <c r="P11" s="242"/>
      <c r="Q11" s="112">
        <f t="shared" ref="Q11:Q16" si="4">SUM(N11:P11)</f>
        <v>0</v>
      </c>
      <c r="R11" s="107"/>
      <c r="S11" s="67">
        <f t="shared" ref="S11:T16" si="5">SUM(I11+N11)</f>
        <v>0</v>
      </c>
      <c r="T11" s="68">
        <f t="shared" si="5"/>
        <v>0</v>
      </c>
      <c r="U11" s="68">
        <f t="shared" ref="U11:U16" si="6">SUM(K11+P11)</f>
        <v>0</v>
      </c>
      <c r="V11" s="69">
        <f t="shared" ref="V11:V16" si="7">SUM(S11:U11)</f>
        <v>0</v>
      </c>
    </row>
    <row r="12" spans="1:22" x14ac:dyDescent="0.3">
      <c r="A12" s="277">
        <v>44775</v>
      </c>
      <c r="B12" s="239" t="s">
        <v>65</v>
      </c>
      <c r="C12" s="239"/>
      <c r="D12" s="239"/>
      <c r="E12" s="239"/>
      <c r="F12" s="239"/>
      <c r="G12" s="239"/>
      <c r="H12" s="239"/>
      <c r="I12" s="55">
        <f t="shared" si="0"/>
        <v>0</v>
      </c>
      <c r="J12" s="34">
        <f t="shared" si="1"/>
        <v>0</v>
      </c>
      <c r="K12" s="34">
        <f t="shared" si="2"/>
        <v>0</v>
      </c>
      <c r="L12" s="100">
        <f t="shared" si="3"/>
        <v>0</v>
      </c>
      <c r="M12" s="38"/>
      <c r="N12" s="239"/>
      <c r="O12" s="239"/>
      <c r="P12" s="242"/>
      <c r="Q12" s="112">
        <f t="shared" si="4"/>
        <v>0</v>
      </c>
      <c r="R12" s="107"/>
      <c r="S12" s="67">
        <f t="shared" si="5"/>
        <v>0</v>
      </c>
      <c r="T12" s="68">
        <f t="shared" si="5"/>
        <v>0</v>
      </c>
      <c r="U12" s="68">
        <f t="shared" si="6"/>
        <v>0</v>
      </c>
      <c r="V12" s="69">
        <f t="shared" si="7"/>
        <v>0</v>
      </c>
    </row>
    <row r="13" spans="1:22" x14ac:dyDescent="0.3">
      <c r="A13" s="278">
        <v>44776</v>
      </c>
      <c r="B13" s="239" t="s">
        <v>66</v>
      </c>
      <c r="C13" s="239"/>
      <c r="D13" s="239"/>
      <c r="E13" s="239"/>
      <c r="F13" s="239"/>
      <c r="G13" s="239"/>
      <c r="H13" s="239"/>
      <c r="I13" s="55">
        <f t="shared" si="0"/>
        <v>0</v>
      </c>
      <c r="J13" s="34">
        <f t="shared" si="1"/>
        <v>0</v>
      </c>
      <c r="K13" s="34">
        <f t="shared" si="2"/>
        <v>0</v>
      </c>
      <c r="L13" s="100">
        <f t="shared" si="3"/>
        <v>0</v>
      </c>
      <c r="M13" s="38"/>
      <c r="N13" s="239"/>
      <c r="O13" s="239"/>
      <c r="P13" s="242"/>
      <c r="Q13" s="112">
        <f t="shared" si="4"/>
        <v>0</v>
      </c>
      <c r="R13" s="107"/>
      <c r="S13" s="67">
        <f t="shared" si="5"/>
        <v>0</v>
      </c>
      <c r="T13" s="68">
        <f t="shared" si="5"/>
        <v>0</v>
      </c>
      <c r="U13" s="68">
        <f t="shared" si="6"/>
        <v>0</v>
      </c>
      <c r="V13" s="69">
        <f t="shared" si="7"/>
        <v>0</v>
      </c>
    </row>
    <row r="14" spans="1:22" x14ac:dyDescent="0.3">
      <c r="A14" s="277">
        <v>44777</v>
      </c>
      <c r="B14" s="239" t="s">
        <v>67</v>
      </c>
      <c r="C14" s="239"/>
      <c r="D14" s="239"/>
      <c r="E14" s="239"/>
      <c r="F14" s="239"/>
      <c r="G14" s="239"/>
      <c r="H14" s="239"/>
      <c r="I14" s="55">
        <f t="shared" si="0"/>
        <v>0</v>
      </c>
      <c r="J14" s="34">
        <f t="shared" si="1"/>
        <v>0</v>
      </c>
      <c r="K14" s="34">
        <f t="shared" si="2"/>
        <v>0</v>
      </c>
      <c r="L14" s="100">
        <f t="shared" si="3"/>
        <v>0</v>
      </c>
      <c r="M14" s="38"/>
      <c r="N14" s="239"/>
      <c r="O14" s="239"/>
      <c r="P14" s="242"/>
      <c r="Q14" s="112">
        <f t="shared" si="4"/>
        <v>0</v>
      </c>
      <c r="R14" s="107"/>
      <c r="S14" s="67">
        <f t="shared" si="5"/>
        <v>0</v>
      </c>
      <c r="T14" s="68">
        <f t="shared" si="5"/>
        <v>0</v>
      </c>
      <c r="U14" s="68">
        <f t="shared" si="6"/>
        <v>0</v>
      </c>
      <c r="V14" s="69">
        <f t="shared" si="7"/>
        <v>0</v>
      </c>
    </row>
    <row r="15" spans="1:22" x14ac:dyDescent="0.3">
      <c r="A15" s="278">
        <v>44778</v>
      </c>
      <c r="B15" s="239" t="s">
        <v>68</v>
      </c>
      <c r="C15" s="239"/>
      <c r="D15" s="239"/>
      <c r="E15" s="239"/>
      <c r="F15" s="239"/>
      <c r="G15" s="239"/>
      <c r="H15" s="239"/>
      <c r="I15" s="55">
        <f t="shared" si="0"/>
        <v>0</v>
      </c>
      <c r="J15" s="34">
        <f t="shared" si="1"/>
        <v>0</v>
      </c>
      <c r="K15" s="34">
        <f t="shared" si="2"/>
        <v>0</v>
      </c>
      <c r="L15" s="100">
        <f t="shared" si="3"/>
        <v>0</v>
      </c>
      <c r="M15" s="38"/>
      <c r="N15" s="239"/>
      <c r="O15" s="239"/>
      <c r="P15" s="242"/>
      <c r="Q15" s="112">
        <f t="shared" si="4"/>
        <v>0</v>
      </c>
      <c r="R15" s="107"/>
      <c r="S15" s="67">
        <f t="shared" si="5"/>
        <v>0</v>
      </c>
      <c r="T15" s="68">
        <f t="shared" si="5"/>
        <v>0</v>
      </c>
      <c r="U15" s="68">
        <f t="shared" si="6"/>
        <v>0</v>
      </c>
      <c r="V15" s="69">
        <f t="shared" si="7"/>
        <v>0</v>
      </c>
    </row>
    <row r="16" spans="1:22" ht="15" thickBot="1" x14ac:dyDescent="0.35">
      <c r="A16" s="277">
        <v>44779</v>
      </c>
      <c r="B16" s="239" t="s">
        <v>135</v>
      </c>
      <c r="C16" s="240"/>
      <c r="D16" s="240"/>
      <c r="E16" s="240"/>
      <c r="F16" s="240"/>
      <c r="G16" s="240"/>
      <c r="H16" s="240"/>
      <c r="I16" s="55">
        <f t="shared" si="0"/>
        <v>0</v>
      </c>
      <c r="J16" s="34">
        <f t="shared" si="1"/>
        <v>0</v>
      </c>
      <c r="K16" s="34">
        <f t="shared" si="2"/>
        <v>0</v>
      </c>
      <c r="L16" s="100">
        <f t="shared" si="3"/>
        <v>0</v>
      </c>
      <c r="M16" s="38"/>
      <c r="N16" s="239"/>
      <c r="O16" s="239"/>
      <c r="P16" s="242"/>
      <c r="Q16" s="112">
        <f t="shared" si="4"/>
        <v>0</v>
      </c>
      <c r="R16" s="107"/>
      <c r="S16" s="67">
        <f t="shared" si="5"/>
        <v>0</v>
      </c>
      <c r="T16" s="68">
        <f t="shared" si="5"/>
        <v>0</v>
      </c>
      <c r="U16" s="68">
        <f t="shared" si="6"/>
        <v>0</v>
      </c>
      <c r="V16" s="69">
        <f t="shared" si="7"/>
        <v>0</v>
      </c>
    </row>
    <row r="17" spans="1:22" s="3" customFormat="1" ht="15" thickBot="1" x14ac:dyDescent="0.35">
      <c r="A17" s="31"/>
      <c r="B17" s="43" t="s">
        <v>25</v>
      </c>
      <c r="C17" s="44">
        <f>SUM(C10:C16)</f>
        <v>0</v>
      </c>
      <c r="D17" s="45">
        <f t="shared" ref="D17:G17" si="8">SUM(D10:D16)</f>
        <v>0</v>
      </c>
      <c r="E17" s="45">
        <f t="shared" ref="E17" si="9">SUM(E10:E16)</f>
        <v>0</v>
      </c>
      <c r="F17" s="45">
        <f t="shared" si="8"/>
        <v>0</v>
      </c>
      <c r="G17" s="45">
        <f t="shared" si="8"/>
        <v>0</v>
      </c>
      <c r="H17" s="45">
        <f t="shared" ref="H17" si="10">SUM(H10:H16)</f>
        <v>0</v>
      </c>
      <c r="I17" s="57">
        <f>SUM(I10:I16)</f>
        <v>0</v>
      </c>
      <c r="J17" s="45">
        <f>SUM(J10:J16)</f>
        <v>0</v>
      </c>
      <c r="K17" s="45">
        <f>SUM(K10:K16)</f>
        <v>0</v>
      </c>
      <c r="L17" s="46">
        <f>SUM(L10:L16)</f>
        <v>0</v>
      </c>
      <c r="M17" s="39"/>
      <c r="N17" s="47">
        <f>SUM(N10:N16)</f>
        <v>0</v>
      </c>
      <c r="O17" s="47">
        <f>SUM(O10:O16)</f>
        <v>0</v>
      </c>
      <c r="P17" s="105">
        <f>SUM(P10:P16)</f>
        <v>0</v>
      </c>
      <c r="Q17" s="64">
        <f>SUM(Q10:Q16)</f>
        <v>0</v>
      </c>
      <c r="R17" s="108"/>
      <c r="S17" s="48">
        <f>SUM(S10:S16)</f>
        <v>0</v>
      </c>
      <c r="T17" s="62">
        <f>SUM(T10:T16)</f>
        <v>0</v>
      </c>
      <c r="U17" s="114">
        <f>SUM(U10:U16)</f>
        <v>0</v>
      </c>
      <c r="V17" s="64">
        <f>SUM(V10:V16)</f>
        <v>0</v>
      </c>
    </row>
    <row r="18" spans="1:22" s="5" customFormat="1" ht="15" thickBot="1" x14ac:dyDescent="0.35">
      <c r="A18" s="87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101"/>
      <c r="M18" s="91"/>
      <c r="N18" s="88"/>
      <c r="O18" s="88"/>
      <c r="P18" s="88"/>
      <c r="Q18" s="93"/>
      <c r="R18" s="88"/>
      <c r="S18" s="92"/>
      <c r="T18" s="89"/>
      <c r="U18" s="89"/>
      <c r="V18" s="93"/>
    </row>
    <row r="19" spans="1:22" x14ac:dyDescent="0.3">
      <c r="A19" s="277">
        <v>44780</v>
      </c>
      <c r="B19" s="239" t="s">
        <v>70</v>
      </c>
      <c r="C19" s="238"/>
      <c r="D19" s="238"/>
      <c r="E19" s="238"/>
      <c r="F19" s="238"/>
      <c r="G19" s="238"/>
      <c r="H19" s="238"/>
      <c r="I19" s="55">
        <f>SUM(C19+F19)</f>
        <v>0</v>
      </c>
      <c r="J19" s="34">
        <f t="shared" ref="J19:K25" si="11">SUM(D19+G19)</f>
        <v>0</v>
      </c>
      <c r="K19" s="34">
        <f t="shared" si="11"/>
        <v>0</v>
      </c>
      <c r="L19" s="100">
        <f>SUM(I19:K19)</f>
        <v>0</v>
      </c>
      <c r="M19" s="38"/>
      <c r="N19" s="238"/>
      <c r="O19" s="238"/>
      <c r="P19" s="241"/>
      <c r="Q19" s="112">
        <f>SUM(N19:P19)</f>
        <v>0</v>
      </c>
      <c r="R19" s="107"/>
      <c r="S19" s="67">
        <f>SUM(I19+N19)</f>
        <v>0</v>
      </c>
      <c r="T19" s="68">
        <f>SUM(J19+O19)</f>
        <v>0</v>
      </c>
      <c r="U19" s="68">
        <f t="shared" ref="U19:U25" si="12">SUM(K19+P19)</f>
        <v>0</v>
      </c>
      <c r="V19" s="69">
        <f>SUM(S19:U19)</f>
        <v>0</v>
      </c>
    </row>
    <row r="20" spans="1:22" x14ac:dyDescent="0.3">
      <c r="A20" s="278">
        <v>44781</v>
      </c>
      <c r="B20" s="238" t="s">
        <v>64</v>
      </c>
      <c r="C20" s="239"/>
      <c r="D20" s="239"/>
      <c r="E20" s="239"/>
      <c r="F20" s="239"/>
      <c r="G20" s="239"/>
      <c r="H20" s="239"/>
      <c r="I20" s="55">
        <f t="shared" ref="I20:I25" si="13">SUM(C20+F20)</f>
        <v>0</v>
      </c>
      <c r="J20" s="30">
        <f t="shared" si="11"/>
        <v>0</v>
      </c>
      <c r="K20" s="34">
        <f t="shared" si="11"/>
        <v>0</v>
      </c>
      <c r="L20" s="100">
        <f t="shared" ref="L20:L25" si="14">SUM(I20:K20)</f>
        <v>0</v>
      </c>
      <c r="M20" s="38"/>
      <c r="N20" s="239"/>
      <c r="O20" s="239"/>
      <c r="P20" s="242"/>
      <c r="Q20" s="112">
        <f t="shared" ref="Q20:Q25" si="15">SUM(N20:P20)</f>
        <v>0</v>
      </c>
      <c r="R20" s="107"/>
      <c r="S20" s="67">
        <f t="shared" ref="S20:T25" si="16">SUM(I20+N20)</f>
        <v>0</v>
      </c>
      <c r="T20" s="68">
        <f t="shared" si="16"/>
        <v>0</v>
      </c>
      <c r="U20" s="68">
        <f t="shared" si="12"/>
        <v>0</v>
      </c>
      <c r="V20" s="69">
        <f t="shared" ref="V20:V25" si="17">SUM(S20:U20)</f>
        <v>0</v>
      </c>
    </row>
    <row r="21" spans="1:22" x14ac:dyDescent="0.3">
      <c r="A21" s="277">
        <v>44782</v>
      </c>
      <c r="B21" s="239" t="s">
        <v>65</v>
      </c>
      <c r="C21" s="239"/>
      <c r="D21" s="239"/>
      <c r="E21" s="239"/>
      <c r="F21" s="239"/>
      <c r="G21" s="239"/>
      <c r="H21" s="239"/>
      <c r="I21" s="55">
        <f t="shared" si="13"/>
        <v>0</v>
      </c>
      <c r="J21" s="30">
        <f t="shared" si="11"/>
        <v>0</v>
      </c>
      <c r="K21" s="34">
        <f t="shared" si="11"/>
        <v>0</v>
      </c>
      <c r="L21" s="100">
        <f t="shared" si="14"/>
        <v>0</v>
      </c>
      <c r="M21" s="38"/>
      <c r="N21" s="239"/>
      <c r="O21" s="239"/>
      <c r="P21" s="242"/>
      <c r="Q21" s="112">
        <f t="shared" si="15"/>
        <v>0</v>
      </c>
      <c r="R21" s="107"/>
      <c r="S21" s="67">
        <f t="shared" si="16"/>
        <v>0</v>
      </c>
      <c r="T21" s="68">
        <f t="shared" si="16"/>
        <v>0</v>
      </c>
      <c r="U21" s="68">
        <f t="shared" si="12"/>
        <v>0</v>
      </c>
      <c r="V21" s="69">
        <f t="shared" si="17"/>
        <v>0</v>
      </c>
    </row>
    <row r="22" spans="1:22" x14ac:dyDescent="0.3">
      <c r="A22" s="278">
        <v>44783</v>
      </c>
      <c r="B22" s="239" t="s">
        <v>66</v>
      </c>
      <c r="C22" s="239"/>
      <c r="D22" s="239"/>
      <c r="E22" s="239"/>
      <c r="F22" s="239"/>
      <c r="G22" s="239"/>
      <c r="H22" s="239"/>
      <c r="I22" s="55">
        <f t="shared" si="13"/>
        <v>0</v>
      </c>
      <c r="J22" s="30">
        <f t="shared" si="11"/>
        <v>0</v>
      </c>
      <c r="K22" s="34">
        <f t="shared" si="11"/>
        <v>0</v>
      </c>
      <c r="L22" s="100">
        <f t="shared" si="14"/>
        <v>0</v>
      </c>
      <c r="M22" s="38"/>
      <c r="N22" s="239"/>
      <c r="O22" s="239"/>
      <c r="P22" s="242"/>
      <c r="Q22" s="112">
        <f t="shared" si="15"/>
        <v>0</v>
      </c>
      <c r="R22" s="107"/>
      <c r="S22" s="67">
        <f t="shared" si="16"/>
        <v>0</v>
      </c>
      <c r="T22" s="68">
        <f t="shared" si="16"/>
        <v>0</v>
      </c>
      <c r="U22" s="68">
        <f t="shared" si="12"/>
        <v>0</v>
      </c>
      <c r="V22" s="69">
        <f t="shared" si="17"/>
        <v>0</v>
      </c>
    </row>
    <row r="23" spans="1:22" x14ac:dyDescent="0.3">
      <c r="A23" s="277">
        <v>44784</v>
      </c>
      <c r="B23" s="239" t="s">
        <v>67</v>
      </c>
      <c r="C23" s="239"/>
      <c r="D23" s="239"/>
      <c r="E23" s="239"/>
      <c r="F23" s="239"/>
      <c r="G23" s="239"/>
      <c r="H23" s="239"/>
      <c r="I23" s="55">
        <f t="shared" si="13"/>
        <v>0</v>
      </c>
      <c r="J23" s="30">
        <f t="shared" si="11"/>
        <v>0</v>
      </c>
      <c r="K23" s="34">
        <f t="shared" si="11"/>
        <v>0</v>
      </c>
      <c r="L23" s="100">
        <f t="shared" si="14"/>
        <v>0</v>
      </c>
      <c r="M23" s="38"/>
      <c r="N23" s="239"/>
      <c r="O23" s="239"/>
      <c r="P23" s="242"/>
      <c r="Q23" s="112">
        <f t="shared" si="15"/>
        <v>0</v>
      </c>
      <c r="R23" s="107"/>
      <c r="S23" s="67">
        <f t="shared" si="16"/>
        <v>0</v>
      </c>
      <c r="T23" s="68">
        <f t="shared" si="16"/>
        <v>0</v>
      </c>
      <c r="U23" s="68">
        <f t="shared" si="12"/>
        <v>0</v>
      </c>
      <c r="V23" s="69">
        <f t="shared" si="17"/>
        <v>0</v>
      </c>
    </row>
    <row r="24" spans="1:22" x14ac:dyDescent="0.3">
      <c r="A24" s="278">
        <v>44785</v>
      </c>
      <c r="B24" s="239" t="s">
        <v>68</v>
      </c>
      <c r="C24" s="239"/>
      <c r="D24" s="239"/>
      <c r="E24" s="239"/>
      <c r="F24" s="239"/>
      <c r="G24" s="239"/>
      <c r="H24" s="239"/>
      <c r="I24" s="55">
        <f t="shared" si="13"/>
        <v>0</v>
      </c>
      <c r="J24" s="30">
        <f t="shared" si="11"/>
        <v>0</v>
      </c>
      <c r="K24" s="34">
        <f t="shared" si="11"/>
        <v>0</v>
      </c>
      <c r="L24" s="100">
        <f t="shared" si="14"/>
        <v>0</v>
      </c>
      <c r="M24" s="38"/>
      <c r="N24" s="239"/>
      <c r="O24" s="239"/>
      <c r="P24" s="242"/>
      <c r="Q24" s="112">
        <f t="shared" si="15"/>
        <v>0</v>
      </c>
      <c r="R24" s="107"/>
      <c r="S24" s="67">
        <f t="shared" si="16"/>
        <v>0</v>
      </c>
      <c r="T24" s="68">
        <f t="shared" si="16"/>
        <v>0</v>
      </c>
      <c r="U24" s="68">
        <f t="shared" si="12"/>
        <v>0</v>
      </c>
      <c r="V24" s="69">
        <f t="shared" si="17"/>
        <v>0</v>
      </c>
    </row>
    <row r="25" spans="1:22" ht="15" thickBot="1" x14ac:dyDescent="0.35">
      <c r="A25" s="277">
        <v>44786</v>
      </c>
      <c r="B25" s="239" t="s">
        <v>135</v>
      </c>
      <c r="C25" s="240"/>
      <c r="D25" s="240"/>
      <c r="E25" s="240"/>
      <c r="F25" s="240"/>
      <c r="G25" s="240"/>
      <c r="H25" s="240"/>
      <c r="I25" s="55">
        <f t="shared" si="13"/>
        <v>0</v>
      </c>
      <c r="J25" s="36">
        <f t="shared" si="11"/>
        <v>0</v>
      </c>
      <c r="K25" s="34">
        <f t="shared" si="11"/>
        <v>0</v>
      </c>
      <c r="L25" s="100">
        <f t="shared" si="14"/>
        <v>0</v>
      </c>
      <c r="M25" s="38"/>
      <c r="N25" s="239"/>
      <c r="O25" s="239"/>
      <c r="P25" s="242"/>
      <c r="Q25" s="112">
        <f t="shared" si="15"/>
        <v>0</v>
      </c>
      <c r="R25" s="107"/>
      <c r="S25" s="67">
        <f t="shared" si="16"/>
        <v>0</v>
      </c>
      <c r="T25" s="68">
        <f t="shared" si="16"/>
        <v>0</v>
      </c>
      <c r="U25" s="68">
        <f t="shared" si="12"/>
        <v>0</v>
      </c>
      <c r="V25" s="69">
        <f t="shared" si="17"/>
        <v>0</v>
      </c>
    </row>
    <row r="26" spans="1:22" s="3" customFormat="1" ht="15" thickBot="1" x14ac:dyDescent="0.35">
      <c r="A26" s="31"/>
      <c r="B26" s="49" t="s">
        <v>25</v>
      </c>
      <c r="C26" s="204">
        <f t="shared" ref="C26:G26" si="18">SUM(C19:C25)</f>
        <v>0</v>
      </c>
      <c r="D26" s="50">
        <f t="shared" si="18"/>
        <v>0</v>
      </c>
      <c r="E26" s="50">
        <f t="shared" ref="E26" si="19">SUM(E19:E25)</f>
        <v>0</v>
      </c>
      <c r="F26" s="50">
        <f t="shared" si="18"/>
        <v>0</v>
      </c>
      <c r="G26" s="50">
        <f t="shared" si="18"/>
        <v>0</v>
      </c>
      <c r="H26" s="50">
        <f t="shared" ref="H26" si="20">SUM(H19:H25)</f>
        <v>0</v>
      </c>
      <c r="I26" s="58">
        <f>SUM(I19:I25)</f>
        <v>0</v>
      </c>
      <c r="J26" s="50">
        <f>SUM(J19:J25)</f>
        <v>0</v>
      </c>
      <c r="K26" s="51">
        <f>SUM(K19:K25)</f>
        <v>0</v>
      </c>
      <c r="L26" s="51">
        <f>SUM(L19:L25)</f>
        <v>0</v>
      </c>
      <c r="M26" s="39"/>
      <c r="N26" s="52">
        <f>SUM(N19:N25)</f>
        <v>0</v>
      </c>
      <c r="O26" s="52">
        <f>SUM(O19:O25)</f>
        <v>0</v>
      </c>
      <c r="P26" s="106">
        <f>SUM(P19:P25)</f>
        <v>0</v>
      </c>
      <c r="Q26" s="65">
        <f>SUM(Q19:Q25)</f>
        <v>0</v>
      </c>
      <c r="R26" s="108"/>
      <c r="S26" s="53">
        <f>SUM(S19:S25)</f>
        <v>0</v>
      </c>
      <c r="T26" s="63">
        <f>SUM(T19:T25)</f>
        <v>0</v>
      </c>
      <c r="U26" s="115">
        <f>SUM(U19:U25)</f>
        <v>0</v>
      </c>
      <c r="V26" s="65">
        <f>SUM(V19:V25)</f>
        <v>0</v>
      </c>
    </row>
    <row r="27" spans="1:22" s="3" customFormat="1" ht="25.8" customHeight="1" x14ac:dyDescent="0.45">
      <c r="A27" s="15"/>
      <c r="B27" s="353" t="s">
        <v>136</v>
      </c>
      <c r="C27" s="231">
        <f>SUM(C26,C17)</f>
        <v>0</v>
      </c>
      <c r="D27" s="231">
        <f t="shared" ref="D27:J27" si="21">SUM(D26,D17)</f>
        <v>0</v>
      </c>
      <c r="E27" s="231">
        <f t="shared" ref="E27" si="22">SUM(E26,E17)</f>
        <v>0</v>
      </c>
      <c r="F27" s="231">
        <f t="shared" si="21"/>
        <v>0</v>
      </c>
      <c r="G27" s="231">
        <f t="shared" si="21"/>
        <v>0</v>
      </c>
      <c r="H27" s="231">
        <f t="shared" ref="H27" si="23">SUM(H26,H17)</f>
        <v>0</v>
      </c>
      <c r="I27" s="231">
        <f t="shared" si="21"/>
        <v>0</v>
      </c>
      <c r="J27" s="231">
        <f t="shared" si="21"/>
        <v>0</v>
      </c>
      <c r="K27" s="231">
        <f>SUM(K26,K17)</f>
        <v>0</v>
      </c>
      <c r="L27" s="231">
        <f>SUM(L26,L17)</f>
        <v>0</v>
      </c>
      <c r="M27" s="232"/>
      <c r="N27" s="231">
        <f>SUM(N26,N17)</f>
        <v>0</v>
      </c>
      <c r="O27" s="231">
        <f>SUM(O26,O17)</f>
        <v>0</v>
      </c>
      <c r="P27" s="231">
        <f>SUM(P26,P17)</f>
        <v>0</v>
      </c>
      <c r="Q27" s="231">
        <f>SUM(Q26,Q17)</f>
        <v>0</v>
      </c>
      <c r="R27" s="232"/>
      <c r="S27" s="231">
        <f>SUM(S26,S17)</f>
        <v>0</v>
      </c>
      <c r="T27" s="231">
        <f>SUM(T26,T17)</f>
        <v>0</v>
      </c>
      <c r="U27" s="231">
        <f>SUM(U26,U17)</f>
        <v>0</v>
      </c>
      <c r="V27" s="231">
        <f>SUM(V26,V17)</f>
        <v>0</v>
      </c>
    </row>
    <row r="28" spans="1:22" x14ac:dyDescent="0.3">
      <c r="A28" s="54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</row>
    <row r="29" spans="1:22" s="5" customFormat="1" ht="15" thickBot="1" x14ac:dyDescent="0.35">
      <c r="A29" s="85"/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</row>
    <row r="30" spans="1:22" s="1" customFormat="1" ht="58.2" hidden="1" thickBot="1" x14ac:dyDescent="0.35">
      <c r="A30" s="85"/>
      <c r="B30" s="1" t="s">
        <v>36</v>
      </c>
      <c r="L30" s="54"/>
      <c r="Q30" s="54"/>
    </row>
    <row r="31" spans="1:22" s="1" customFormat="1" ht="49.5" hidden="1" customHeight="1" x14ac:dyDescent="0.3">
      <c r="A31" s="85"/>
      <c r="B31" s="1" t="s">
        <v>37</v>
      </c>
      <c r="L31" s="54"/>
      <c r="Q31" s="54"/>
    </row>
    <row r="32" spans="1:22" s="1" customFormat="1" ht="43.8" hidden="1" thickBot="1" x14ac:dyDescent="0.35">
      <c r="A32" s="85"/>
      <c r="B32" s="1" t="s">
        <v>38</v>
      </c>
      <c r="L32" s="54"/>
      <c r="Q32" s="54"/>
    </row>
    <row r="33" spans="1:22" s="1" customFormat="1" ht="43.8" hidden="1" thickBot="1" x14ac:dyDescent="0.35">
      <c r="A33" s="85"/>
      <c r="B33" s="1" t="s">
        <v>47</v>
      </c>
      <c r="L33" s="54"/>
      <c r="Q33" s="54"/>
    </row>
    <row r="34" spans="1:22" s="5" customFormat="1" ht="15" thickBot="1" x14ac:dyDescent="0.35">
      <c r="A34" s="76" t="s">
        <v>84</v>
      </c>
      <c r="B34" s="88"/>
      <c r="C34" s="88"/>
      <c r="D34" s="88"/>
      <c r="E34" s="88"/>
      <c r="F34" s="88"/>
      <c r="G34" s="88"/>
      <c r="H34" s="88"/>
      <c r="I34" s="81"/>
      <c r="J34" s="81"/>
      <c r="K34" s="81"/>
      <c r="L34" s="81"/>
      <c r="M34" s="88"/>
      <c r="N34" s="88"/>
      <c r="O34" s="88"/>
      <c r="P34" s="81"/>
      <c r="Q34" s="81"/>
      <c r="R34" s="81"/>
      <c r="S34" s="81"/>
      <c r="T34" s="81"/>
      <c r="U34" s="81"/>
      <c r="V34" s="349"/>
    </row>
    <row r="35" spans="1:22" s="1" customFormat="1" ht="78" customHeight="1" x14ac:dyDescent="0.3">
      <c r="A35" s="164" t="s">
        <v>170</v>
      </c>
      <c r="B35" s="416">
        <f>'Hourly pay period #1'!B35</f>
        <v>24</v>
      </c>
      <c r="C35" s="165" t="s">
        <v>154</v>
      </c>
      <c r="D35" s="166">
        <f>F35+H35</f>
        <v>0</v>
      </c>
      <c r="E35" s="165" t="s">
        <v>180</v>
      </c>
      <c r="F35" s="167">
        <f>C27*$B35</f>
        <v>0</v>
      </c>
      <c r="G35" s="168" t="s">
        <v>184</v>
      </c>
      <c r="H35" s="358">
        <f>F27*$B35</f>
        <v>0</v>
      </c>
      <c r="I35" s="354"/>
      <c r="J35" s="355"/>
      <c r="K35" s="354"/>
      <c r="L35" s="355"/>
      <c r="M35" s="54"/>
      <c r="N35" s="346" t="s">
        <v>172</v>
      </c>
      <c r="O35" s="215">
        <f>(N27)*$B$35</f>
        <v>0</v>
      </c>
      <c r="P35" s="214"/>
      <c r="Q35" s="214"/>
      <c r="R35" s="214"/>
      <c r="S35" s="214"/>
      <c r="T35" s="214"/>
      <c r="U35" s="214"/>
      <c r="V35" s="214"/>
    </row>
    <row r="36" spans="1:22" s="1" customFormat="1" ht="58.2" thickBot="1" x14ac:dyDescent="0.35">
      <c r="A36" s="86" t="s">
        <v>171</v>
      </c>
      <c r="B36" s="70">
        <f>ROUND(B35*1.5,2)</f>
        <v>36</v>
      </c>
      <c r="C36" s="362" t="s">
        <v>155</v>
      </c>
      <c r="D36" s="166">
        <f>F36+H36</f>
        <v>0</v>
      </c>
      <c r="E36" s="366" t="s">
        <v>182</v>
      </c>
      <c r="F36" s="367">
        <f>D27*$B36</f>
        <v>0</v>
      </c>
      <c r="G36" s="368" t="s">
        <v>185</v>
      </c>
      <c r="H36" s="369">
        <f>G27*$B36</f>
        <v>0</v>
      </c>
      <c r="I36" s="354"/>
      <c r="J36" s="355"/>
      <c r="K36" s="354"/>
      <c r="L36" s="355"/>
      <c r="M36" s="54"/>
      <c r="N36" s="347" t="s">
        <v>81</v>
      </c>
      <c r="O36" s="72">
        <f>O27*$B$36</f>
        <v>0</v>
      </c>
      <c r="P36" s="214"/>
      <c r="Q36" s="214"/>
      <c r="R36" s="214"/>
      <c r="S36" s="214"/>
      <c r="T36" s="214"/>
      <c r="U36" s="214"/>
      <c r="V36" s="214"/>
    </row>
    <row r="37" spans="1:22" s="1" customFormat="1" ht="58.2" thickBot="1" x14ac:dyDescent="0.35">
      <c r="A37" s="371"/>
      <c r="B37" s="370"/>
      <c r="C37" s="361" t="s">
        <v>181</v>
      </c>
      <c r="D37" s="71">
        <f>F37+H37</f>
        <v>0</v>
      </c>
      <c r="E37" s="363" t="s">
        <v>183</v>
      </c>
      <c r="F37" s="364">
        <f>E27*$B35</f>
        <v>0</v>
      </c>
      <c r="G37" s="365" t="s">
        <v>186</v>
      </c>
      <c r="H37" s="364">
        <f>H27*$B35</f>
        <v>0</v>
      </c>
      <c r="I37" s="354"/>
      <c r="J37" s="355"/>
      <c r="K37" s="354"/>
      <c r="L37" s="355"/>
      <c r="M37" s="54"/>
      <c r="N37" s="347" t="s">
        <v>187</v>
      </c>
      <c r="O37" s="72">
        <f>P27*$B$35</f>
        <v>0</v>
      </c>
      <c r="P37" s="214"/>
      <c r="Q37" s="214"/>
      <c r="R37" s="214"/>
      <c r="S37" s="214"/>
      <c r="T37" s="214"/>
      <c r="U37" s="214"/>
      <c r="V37" s="214"/>
    </row>
    <row r="38" spans="1:22" s="1" customFormat="1" ht="78.599999999999994" thickBot="1" x14ac:dyDescent="0.35">
      <c r="A38" s="233"/>
      <c r="B38" s="344" t="s">
        <v>107</v>
      </c>
      <c r="C38" s="234" t="s">
        <v>167</v>
      </c>
      <c r="D38" s="235">
        <f>SUM(D35:D37)</f>
        <v>0</v>
      </c>
      <c r="E38" s="359" t="s">
        <v>168</v>
      </c>
      <c r="F38" s="342">
        <f>SUM(F35:F37)</f>
        <v>0</v>
      </c>
      <c r="G38" s="360" t="s">
        <v>169</v>
      </c>
      <c r="H38" s="343">
        <f>SUM(H35:H37)</f>
        <v>0</v>
      </c>
      <c r="I38" s="356"/>
      <c r="J38" s="357"/>
      <c r="K38" s="356"/>
      <c r="L38" s="357"/>
      <c r="M38" s="75"/>
      <c r="N38" s="348" t="s">
        <v>82</v>
      </c>
      <c r="O38" s="73">
        <f>SUM(O35:O37)</f>
        <v>0</v>
      </c>
      <c r="P38" s="214"/>
      <c r="Q38" s="214"/>
      <c r="R38" s="214"/>
      <c r="S38" s="214"/>
      <c r="T38" s="214"/>
      <c r="U38" s="214"/>
      <c r="V38" s="214"/>
    </row>
    <row r="39" spans="1:22" ht="15.6" x14ac:dyDescent="0.3">
      <c r="B39" s="1"/>
      <c r="F39" s="415" t="s">
        <v>223</v>
      </c>
      <c r="H39" s="415" t="s">
        <v>224</v>
      </c>
    </row>
    <row r="40" spans="1:22" ht="16.2" thickBot="1" x14ac:dyDescent="0.35">
      <c r="J40" s="226"/>
    </row>
    <row r="41" spans="1:22" ht="32.25" customHeight="1" thickBot="1" x14ac:dyDescent="0.35">
      <c r="A41" s="205" t="s">
        <v>137</v>
      </c>
      <c r="B41" s="345">
        <f>SUM(D38,O38)</f>
        <v>0</v>
      </c>
    </row>
    <row r="42" spans="1:22" ht="18" customHeight="1" x14ac:dyDescent="0.3"/>
  </sheetData>
  <sheetProtection algorithmName="SHA-512" hashValue="tuQnA9yhnIXBbv/awRsdeUINwlzYPiXSsacJaiqkbWoFtra1COVjtg0WuFc63gJKQnXYcciukMFHh+KDnB0LBA==" saltValue="bDNNs7b4/3gxmmvdmOxyaw==" spinCount="100000" sheet="1" objects="1" scenarios="1"/>
  <mergeCells count="3">
    <mergeCell ref="A1:T1"/>
    <mergeCell ref="A4:B4"/>
    <mergeCell ref="C4:G4"/>
  </mergeCells>
  <pageMargins left="0.7" right="0.7" top="0.75" bottom="0.75" header="0.3" footer="0.3"/>
  <pageSetup paperSize="5" scale="52" orientation="landscape" r:id="rId1"/>
  <headerFooter>
    <oddFooter>&amp;L&amp;"-,Bold"&amp;12Version:   FY25-2</oddFooter>
  </headerFooter>
  <rowBreaks count="1" manualBreakCount="1">
    <brk id="33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8D48F-2583-4CC4-A0C7-F7B2470D0A94}">
  <sheetPr>
    <pageSetUpPr fitToPage="1"/>
  </sheetPr>
  <dimension ref="A1:V42"/>
  <sheetViews>
    <sheetView zoomScale="85" zoomScaleNormal="85" workbookViewId="0">
      <selection sqref="A1:T1"/>
    </sheetView>
  </sheetViews>
  <sheetFormatPr defaultRowHeight="14.4" x14ac:dyDescent="0.3"/>
  <cols>
    <col min="1" max="1" width="15" style="1" customWidth="1"/>
    <col min="2" max="2" width="15.33203125" customWidth="1"/>
    <col min="3" max="3" width="12.6640625" customWidth="1"/>
    <col min="4" max="4" width="13.77734375" customWidth="1"/>
    <col min="5" max="5" width="12.33203125" customWidth="1"/>
    <col min="6" max="9" width="14.6640625" customWidth="1"/>
    <col min="10" max="10" width="16" customWidth="1"/>
    <col min="11" max="11" width="14.6640625" customWidth="1"/>
    <col min="12" max="12" width="13.5546875" customWidth="1"/>
    <col min="13" max="13" width="5.33203125" customWidth="1"/>
    <col min="14" max="15" width="15.33203125" customWidth="1"/>
    <col min="16" max="16" width="14.6640625" customWidth="1"/>
    <col min="17" max="17" width="15.109375" customWidth="1"/>
    <col min="18" max="18" width="4.109375" customWidth="1"/>
    <col min="19" max="19" width="14.5546875" customWidth="1"/>
    <col min="20" max="21" width="14.109375" customWidth="1"/>
    <col min="22" max="22" width="16.33203125" customWidth="1"/>
  </cols>
  <sheetData>
    <row r="1" spans="1:22" ht="27" customHeight="1" thickBot="1" x14ac:dyDescent="0.35">
      <c r="A1" s="419" t="s">
        <v>95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0"/>
      <c r="T1" s="420"/>
      <c r="U1" s="213"/>
      <c r="V1" s="117"/>
    </row>
    <row r="2" spans="1:22" ht="25.05" customHeight="1" thickBot="1" x14ac:dyDescent="0.35">
      <c r="A2" s="216"/>
      <c r="B2" s="217" t="s">
        <v>148</v>
      </c>
      <c r="C2" s="374" t="str">
        <f>'Hourly pay period #2'!C2</f>
        <v>***Enter Subrecipient Name Here***</v>
      </c>
      <c r="D2" s="375"/>
      <c r="E2" s="375"/>
      <c r="F2" s="375"/>
      <c r="G2" s="375"/>
      <c r="H2" s="372"/>
      <c r="I2" s="123"/>
      <c r="J2" s="218" t="s">
        <v>164</v>
      </c>
      <c r="K2" s="243" t="s">
        <v>220</v>
      </c>
      <c r="L2" s="417"/>
      <c r="O2" s="246" t="s">
        <v>149</v>
      </c>
      <c r="P2" s="247"/>
      <c r="Q2" s="247"/>
      <c r="R2" s="247"/>
      <c r="S2" s="247"/>
      <c r="T2" s="220"/>
      <c r="U2" s="220"/>
      <c r="V2" s="221"/>
    </row>
    <row r="3" spans="1:22" ht="25.05" customHeight="1" thickBot="1" x14ac:dyDescent="0.35">
      <c r="A3" s="222"/>
      <c r="B3" s="223" t="s">
        <v>150</v>
      </c>
      <c r="C3" s="376" t="str">
        <f>'Hourly pay period #2'!C3</f>
        <v>***Enter Employee Name Here***</v>
      </c>
      <c r="D3" s="377"/>
      <c r="E3" s="377"/>
      <c r="F3" s="377"/>
      <c r="G3" s="377"/>
      <c r="H3" s="373"/>
      <c r="J3" s="219" t="s">
        <v>130</v>
      </c>
      <c r="K3" s="244" t="s">
        <v>221</v>
      </c>
      <c r="L3" s="418"/>
      <c r="M3" s="224" t="s">
        <v>103</v>
      </c>
      <c r="N3" s="225"/>
      <c r="O3" s="248"/>
      <c r="P3" s="248"/>
      <c r="Q3" s="248"/>
      <c r="R3" s="248"/>
      <c r="S3" s="248"/>
      <c r="T3" s="225"/>
      <c r="U3" s="219" t="s">
        <v>151</v>
      </c>
      <c r="V3" s="249"/>
    </row>
    <row r="4" spans="1:22" ht="25.05" customHeight="1" thickBot="1" x14ac:dyDescent="0.35">
      <c r="A4" s="421"/>
      <c r="B4" s="422"/>
      <c r="C4" s="423"/>
      <c r="D4" s="424"/>
      <c r="E4" s="424"/>
      <c r="F4" s="424"/>
      <c r="G4" s="424"/>
      <c r="H4" s="350"/>
      <c r="J4" s="219" t="s">
        <v>152</v>
      </c>
      <c r="K4" s="245" t="s">
        <v>222</v>
      </c>
      <c r="L4" s="418"/>
      <c r="M4" s="225"/>
      <c r="O4" s="246" t="s">
        <v>153</v>
      </c>
      <c r="P4" s="247"/>
      <c r="Q4" s="247"/>
      <c r="R4" s="247"/>
      <c r="S4" s="247"/>
      <c r="T4" s="225"/>
      <c r="U4" s="226"/>
      <c r="V4" s="250"/>
    </row>
    <row r="5" spans="1:22" ht="25.05" customHeight="1" thickBot="1" x14ac:dyDescent="0.35">
      <c r="A5" s="129"/>
      <c r="B5" s="227"/>
      <c r="C5" s="2"/>
      <c r="D5" s="2"/>
      <c r="E5" s="2"/>
      <c r="F5" s="2"/>
      <c r="G5" s="2"/>
      <c r="H5" s="2"/>
      <c r="I5" s="2"/>
      <c r="J5" s="2"/>
      <c r="K5" s="2"/>
      <c r="L5" s="2"/>
      <c r="M5" s="228" t="s">
        <v>97</v>
      </c>
      <c r="N5" s="229"/>
      <c r="O5" s="248"/>
      <c r="P5" s="248"/>
      <c r="Q5" s="248"/>
      <c r="R5" s="248"/>
      <c r="S5" s="248"/>
      <c r="T5" s="229"/>
      <c r="U5" s="230" t="s">
        <v>151</v>
      </c>
      <c r="V5" s="249"/>
    </row>
    <row r="6" spans="1:22" x14ac:dyDescent="0.3">
      <c r="A6" s="18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15" thickBot="1" x14ac:dyDescent="0.35"/>
    <row r="8" spans="1:22" ht="26.25" customHeight="1" thickBot="1" x14ac:dyDescent="0.45">
      <c r="A8" s="251"/>
      <c r="B8" s="252"/>
      <c r="C8" s="253" t="s">
        <v>63</v>
      </c>
      <c r="D8" s="254"/>
      <c r="E8" s="254"/>
      <c r="F8" s="254"/>
      <c r="G8" s="254"/>
      <c r="H8" s="254"/>
      <c r="I8" s="254"/>
      <c r="J8" s="254"/>
      <c r="K8" s="255"/>
      <c r="L8" s="255"/>
      <c r="M8" s="256"/>
      <c r="N8" s="257" t="s">
        <v>78</v>
      </c>
      <c r="O8" s="258"/>
      <c r="P8" s="258"/>
      <c r="Q8" s="259"/>
      <c r="R8" s="260"/>
      <c r="S8" s="261" t="s">
        <v>79</v>
      </c>
      <c r="T8" s="262"/>
      <c r="U8" s="262"/>
      <c r="V8" s="263"/>
    </row>
    <row r="9" spans="1:22" s="1" customFormat="1" ht="106.5" customHeight="1" x14ac:dyDescent="0.3">
      <c r="A9" s="264" t="s">
        <v>1</v>
      </c>
      <c r="B9" s="264" t="s">
        <v>0</v>
      </c>
      <c r="C9" s="276" t="s">
        <v>156</v>
      </c>
      <c r="D9" s="276" t="s">
        <v>157</v>
      </c>
      <c r="E9" s="276" t="s">
        <v>177</v>
      </c>
      <c r="F9" s="351" t="s">
        <v>158</v>
      </c>
      <c r="G9" s="351" t="s">
        <v>159</v>
      </c>
      <c r="H9" s="351" t="s">
        <v>178</v>
      </c>
      <c r="I9" s="266" t="s">
        <v>72</v>
      </c>
      <c r="J9" s="267" t="s">
        <v>73</v>
      </c>
      <c r="K9" s="352" t="s">
        <v>179</v>
      </c>
      <c r="L9" s="268" t="s">
        <v>83</v>
      </c>
      <c r="M9" s="269"/>
      <c r="N9" s="265" t="s">
        <v>74</v>
      </c>
      <c r="O9" s="265" t="s">
        <v>75</v>
      </c>
      <c r="P9" s="270" t="s">
        <v>76</v>
      </c>
      <c r="Q9" s="271" t="s">
        <v>71</v>
      </c>
      <c r="R9" s="272"/>
      <c r="S9" s="273" t="s">
        <v>160</v>
      </c>
      <c r="T9" s="274" t="s">
        <v>161</v>
      </c>
      <c r="U9" s="274" t="s">
        <v>162</v>
      </c>
      <c r="V9" s="275" t="s">
        <v>163</v>
      </c>
    </row>
    <row r="10" spans="1:22" x14ac:dyDescent="0.3">
      <c r="A10" s="277">
        <v>44805</v>
      </c>
      <c r="B10" s="239" t="s">
        <v>70</v>
      </c>
      <c r="C10" s="238"/>
      <c r="D10" s="238"/>
      <c r="E10" s="238"/>
      <c r="F10" s="238"/>
      <c r="G10" s="238"/>
      <c r="H10" s="238"/>
      <c r="I10" s="55">
        <f>C10+F10</f>
        <v>0</v>
      </c>
      <c r="J10" s="34">
        <f>D10+G10</f>
        <v>0</v>
      </c>
      <c r="K10" s="34">
        <f>E10+H10</f>
        <v>0</v>
      </c>
      <c r="L10" s="100">
        <f>SUM(I10:K10)</f>
        <v>0</v>
      </c>
      <c r="M10" s="38"/>
      <c r="N10" s="238"/>
      <c r="O10" s="238"/>
      <c r="P10" s="241"/>
      <c r="Q10" s="112">
        <f>SUM(N10:P10)</f>
        <v>0</v>
      </c>
      <c r="R10" s="107"/>
      <c r="S10" s="67">
        <f>SUM(I10+N10)</f>
        <v>0</v>
      </c>
      <c r="T10" s="68">
        <f>SUM(J10+O10)</f>
        <v>0</v>
      </c>
      <c r="U10" s="68">
        <f>SUM(K10+P10)</f>
        <v>0</v>
      </c>
      <c r="V10" s="69">
        <f>SUM(S10:U10)</f>
        <v>0</v>
      </c>
    </row>
    <row r="11" spans="1:22" x14ac:dyDescent="0.3">
      <c r="A11" s="278">
        <v>44806</v>
      </c>
      <c r="B11" s="238" t="s">
        <v>64</v>
      </c>
      <c r="C11" s="239"/>
      <c r="D11" s="239"/>
      <c r="E11" s="239"/>
      <c r="F11" s="239"/>
      <c r="G11" s="239"/>
      <c r="H11" s="239"/>
      <c r="I11" s="55">
        <f t="shared" ref="I11:I16" si="0">C11+F11</f>
        <v>0</v>
      </c>
      <c r="J11" s="34">
        <f t="shared" ref="J11:J16" si="1">D11+G11</f>
        <v>0</v>
      </c>
      <c r="K11" s="34">
        <f t="shared" ref="K11:K16" si="2">E11+H11</f>
        <v>0</v>
      </c>
      <c r="L11" s="100">
        <f t="shared" ref="L11:L16" si="3">SUM(I11:K11)</f>
        <v>0</v>
      </c>
      <c r="M11" s="38"/>
      <c r="N11" s="239"/>
      <c r="O11" s="239"/>
      <c r="P11" s="242"/>
      <c r="Q11" s="112">
        <f t="shared" ref="Q11:Q16" si="4">SUM(N11:P11)</f>
        <v>0</v>
      </c>
      <c r="R11" s="107"/>
      <c r="S11" s="67">
        <f t="shared" ref="S11:T16" si="5">SUM(I11+N11)</f>
        <v>0</v>
      </c>
      <c r="T11" s="68">
        <f t="shared" si="5"/>
        <v>0</v>
      </c>
      <c r="U11" s="68">
        <f t="shared" ref="U11:U16" si="6">SUM(K11+P11)</f>
        <v>0</v>
      </c>
      <c r="V11" s="69">
        <f t="shared" ref="V11:V16" si="7">SUM(S11:U11)</f>
        <v>0</v>
      </c>
    </row>
    <row r="12" spans="1:22" x14ac:dyDescent="0.3">
      <c r="A12" s="277">
        <v>44807</v>
      </c>
      <c r="B12" s="239" t="s">
        <v>65</v>
      </c>
      <c r="C12" s="239"/>
      <c r="D12" s="239"/>
      <c r="E12" s="239"/>
      <c r="F12" s="239"/>
      <c r="G12" s="239"/>
      <c r="H12" s="239"/>
      <c r="I12" s="55">
        <f t="shared" si="0"/>
        <v>0</v>
      </c>
      <c r="J12" s="34">
        <f t="shared" si="1"/>
        <v>0</v>
      </c>
      <c r="K12" s="34">
        <f t="shared" si="2"/>
        <v>0</v>
      </c>
      <c r="L12" s="100">
        <f t="shared" si="3"/>
        <v>0</v>
      </c>
      <c r="M12" s="38"/>
      <c r="N12" s="239"/>
      <c r="O12" s="239"/>
      <c r="P12" s="242"/>
      <c r="Q12" s="112">
        <f t="shared" si="4"/>
        <v>0</v>
      </c>
      <c r="R12" s="107"/>
      <c r="S12" s="67">
        <f t="shared" si="5"/>
        <v>0</v>
      </c>
      <c r="T12" s="68">
        <f t="shared" si="5"/>
        <v>0</v>
      </c>
      <c r="U12" s="68">
        <f t="shared" si="6"/>
        <v>0</v>
      </c>
      <c r="V12" s="69">
        <f t="shared" si="7"/>
        <v>0</v>
      </c>
    </row>
    <row r="13" spans="1:22" x14ac:dyDescent="0.3">
      <c r="A13" s="278">
        <v>44808</v>
      </c>
      <c r="B13" s="239" t="s">
        <v>66</v>
      </c>
      <c r="C13" s="239"/>
      <c r="D13" s="239"/>
      <c r="E13" s="239"/>
      <c r="F13" s="239"/>
      <c r="G13" s="239"/>
      <c r="H13" s="239"/>
      <c r="I13" s="55">
        <f t="shared" si="0"/>
        <v>0</v>
      </c>
      <c r="J13" s="34">
        <f t="shared" si="1"/>
        <v>0</v>
      </c>
      <c r="K13" s="34">
        <f t="shared" si="2"/>
        <v>0</v>
      </c>
      <c r="L13" s="100">
        <f t="shared" si="3"/>
        <v>0</v>
      </c>
      <c r="M13" s="38"/>
      <c r="N13" s="239"/>
      <c r="O13" s="239"/>
      <c r="P13" s="242"/>
      <c r="Q13" s="112">
        <f t="shared" si="4"/>
        <v>0</v>
      </c>
      <c r="R13" s="107"/>
      <c r="S13" s="67">
        <f t="shared" si="5"/>
        <v>0</v>
      </c>
      <c r="T13" s="68">
        <f t="shared" si="5"/>
        <v>0</v>
      </c>
      <c r="U13" s="68">
        <f t="shared" si="6"/>
        <v>0</v>
      </c>
      <c r="V13" s="69">
        <f t="shared" si="7"/>
        <v>0</v>
      </c>
    </row>
    <row r="14" spans="1:22" x14ac:dyDescent="0.3">
      <c r="A14" s="277">
        <v>44809</v>
      </c>
      <c r="B14" s="239" t="s">
        <v>67</v>
      </c>
      <c r="C14" s="239"/>
      <c r="D14" s="239"/>
      <c r="E14" s="239"/>
      <c r="F14" s="239"/>
      <c r="G14" s="239"/>
      <c r="H14" s="239"/>
      <c r="I14" s="55">
        <f t="shared" si="0"/>
        <v>0</v>
      </c>
      <c r="J14" s="34">
        <f t="shared" si="1"/>
        <v>0</v>
      </c>
      <c r="K14" s="34">
        <f t="shared" si="2"/>
        <v>0</v>
      </c>
      <c r="L14" s="100">
        <f t="shared" si="3"/>
        <v>0</v>
      </c>
      <c r="M14" s="38"/>
      <c r="N14" s="239"/>
      <c r="O14" s="239"/>
      <c r="P14" s="242"/>
      <c r="Q14" s="112">
        <f t="shared" si="4"/>
        <v>0</v>
      </c>
      <c r="R14" s="107"/>
      <c r="S14" s="67">
        <f t="shared" si="5"/>
        <v>0</v>
      </c>
      <c r="T14" s="68">
        <f t="shared" si="5"/>
        <v>0</v>
      </c>
      <c r="U14" s="68">
        <f t="shared" si="6"/>
        <v>0</v>
      </c>
      <c r="V14" s="69">
        <f t="shared" si="7"/>
        <v>0</v>
      </c>
    </row>
    <row r="15" spans="1:22" x14ac:dyDescent="0.3">
      <c r="A15" s="278">
        <v>44810</v>
      </c>
      <c r="B15" s="239" t="s">
        <v>68</v>
      </c>
      <c r="C15" s="239"/>
      <c r="D15" s="239"/>
      <c r="E15" s="239"/>
      <c r="F15" s="239"/>
      <c r="G15" s="239"/>
      <c r="H15" s="239"/>
      <c r="I15" s="55">
        <f t="shared" si="0"/>
        <v>0</v>
      </c>
      <c r="J15" s="34">
        <f t="shared" si="1"/>
        <v>0</v>
      </c>
      <c r="K15" s="34">
        <f t="shared" si="2"/>
        <v>0</v>
      </c>
      <c r="L15" s="100">
        <f t="shared" si="3"/>
        <v>0</v>
      </c>
      <c r="M15" s="38"/>
      <c r="N15" s="239"/>
      <c r="O15" s="239"/>
      <c r="P15" s="242"/>
      <c r="Q15" s="112">
        <f t="shared" si="4"/>
        <v>0</v>
      </c>
      <c r="R15" s="107"/>
      <c r="S15" s="67">
        <f t="shared" si="5"/>
        <v>0</v>
      </c>
      <c r="T15" s="68">
        <f t="shared" si="5"/>
        <v>0</v>
      </c>
      <c r="U15" s="68">
        <f t="shared" si="6"/>
        <v>0</v>
      </c>
      <c r="V15" s="69">
        <f t="shared" si="7"/>
        <v>0</v>
      </c>
    </row>
    <row r="16" spans="1:22" ht="15" thickBot="1" x14ac:dyDescent="0.35">
      <c r="A16" s="277">
        <v>44811</v>
      </c>
      <c r="B16" s="239" t="s">
        <v>135</v>
      </c>
      <c r="C16" s="240"/>
      <c r="D16" s="240"/>
      <c r="E16" s="240"/>
      <c r="F16" s="240"/>
      <c r="G16" s="240"/>
      <c r="H16" s="240"/>
      <c r="I16" s="55">
        <f t="shared" si="0"/>
        <v>0</v>
      </c>
      <c r="J16" s="34">
        <f t="shared" si="1"/>
        <v>0</v>
      </c>
      <c r="K16" s="34">
        <f t="shared" si="2"/>
        <v>0</v>
      </c>
      <c r="L16" s="100">
        <f t="shared" si="3"/>
        <v>0</v>
      </c>
      <c r="M16" s="38"/>
      <c r="N16" s="239"/>
      <c r="O16" s="239"/>
      <c r="P16" s="242"/>
      <c r="Q16" s="112">
        <f t="shared" si="4"/>
        <v>0</v>
      </c>
      <c r="R16" s="107"/>
      <c r="S16" s="67">
        <f t="shared" si="5"/>
        <v>0</v>
      </c>
      <c r="T16" s="68">
        <f t="shared" si="5"/>
        <v>0</v>
      </c>
      <c r="U16" s="68">
        <f t="shared" si="6"/>
        <v>0</v>
      </c>
      <c r="V16" s="69">
        <f t="shared" si="7"/>
        <v>0</v>
      </c>
    </row>
    <row r="17" spans="1:22" s="3" customFormat="1" ht="15" thickBot="1" x14ac:dyDescent="0.35">
      <c r="A17" s="31"/>
      <c r="B17" s="43" t="s">
        <v>25</v>
      </c>
      <c r="C17" s="44">
        <f>SUM(C10:C16)</f>
        <v>0</v>
      </c>
      <c r="D17" s="45">
        <f t="shared" ref="D17:G17" si="8">SUM(D10:D16)</f>
        <v>0</v>
      </c>
      <c r="E17" s="45">
        <f t="shared" ref="E17" si="9">SUM(E10:E16)</f>
        <v>0</v>
      </c>
      <c r="F17" s="45">
        <f t="shared" si="8"/>
        <v>0</v>
      </c>
      <c r="G17" s="45">
        <f t="shared" si="8"/>
        <v>0</v>
      </c>
      <c r="H17" s="45">
        <f t="shared" ref="H17" si="10">SUM(H10:H16)</f>
        <v>0</v>
      </c>
      <c r="I17" s="57">
        <f>SUM(I10:I16)</f>
        <v>0</v>
      </c>
      <c r="J17" s="45">
        <f>SUM(J10:J16)</f>
        <v>0</v>
      </c>
      <c r="K17" s="45">
        <f>SUM(K10:K16)</f>
        <v>0</v>
      </c>
      <c r="L17" s="46">
        <f>SUM(L10:L16)</f>
        <v>0</v>
      </c>
      <c r="M17" s="39"/>
      <c r="N17" s="47">
        <f>SUM(N10:N16)</f>
        <v>0</v>
      </c>
      <c r="O17" s="47">
        <f>SUM(O10:O16)</f>
        <v>0</v>
      </c>
      <c r="P17" s="105">
        <f>SUM(P10:P16)</f>
        <v>0</v>
      </c>
      <c r="Q17" s="64">
        <f>SUM(Q10:Q16)</f>
        <v>0</v>
      </c>
      <c r="R17" s="108"/>
      <c r="S17" s="48">
        <f>SUM(S10:S16)</f>
        <v>0</v>
      </c>
      <c r="T17" s="62">
        <f>SUM(T10:T16)</f>
        <v>0</v>
      </c>
      <c r="U17" s="114">
        <f>SUM(U10:U16)</f>
        <v>0</v>
      </c>
      <c r="V17" s="64">
        <f>SUM(V10:V16)</f>
        <v>0</v>
      </c>
    </row>
    <row r="18" spans="1:22" s="5" customFormat="1" ht="15" thickBot="1" x14ac:dyDescent="0.35">
      <c r="A18" s="87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101"/>
      <c r="M18" s="91"/>
      <c r="N18" s="88"/>
      <c r="O18" s="88"/>
      <c r="P18" s="88"/>
      <c r="Q18" s="93"/>
      <c r="R18" s="88"/>
      <c r="S18" s="92"/>
      <c r="T18" s="89"/>
      <c r="U18" s="89"/>
      <c r="V18" s="93"/>
    </row>
    <row r="19" spans="1:22" x14ac:dyDescent="0.3">
      <c r="A19" s="277">
        <v>44812</v>
      </c>
      <c r="B19" s="239" t="s">
        <v>70</v>
      </c>
      <c r="C19" s="238"/>
      <c r="D19" s="238"/>
      <c r="E19" s="238"/>
      <c r="F19" s="238"/>
      <c r="G19" s="238"/>
      <c r="H19" s="238"/>
      <c r="I19" s="55">
        <f>SUM(C19+F19)</f>
        <v>0</v>
      </c>
      <c r="J19" s="34">
        <f t="shared" ref="J19:K25" si="11">SUM(D19+G19)</f>
        <v>0</v>
      </c>
      <c r="K19" s="34">
        <f t="shared" si="11"/>
        <v>0</v>
      </c>
      <c r="L19" s="100">
        <f>SUM(I19:K19)</f>
        <v>0</v>
      </c>
      <c r="M19" s="38"/>
      <c r="N19" s="238"/>
      <c r="O19" s="238"/>
      <c r="P19" s="241"/>
      <c r="Q19" s="112">
        <f>SUM(N19:P19)</f>
        <v>0</v>
      </c>
      <c r="R19" s="107"/>
      <c r="S19" s="67">
        <f>SUM(I19+N19)</f>
        <v>0</v>
      </c>
      <c r="T19" s="68">
        <f>SUM(J19+O19)</f>
        <v>0</v>
      </c>
      <c r="U19" s="68">
        <f t="shared" ref="U19:U25" si="12">SUM(K19+P19)</f>
        <v>0</v>
      </c>
      <c r="V19" s="69">
        <f>SUM(S19:U19)</f>
        <v>0</v>
      </c>
    </row>
    <row r="20" spans="1:22" x14ac:dyDescent="0.3">
      <c r="A20" s="278">
        <v>44813</v>
      </c>
      <c r="B20" s="238" t="s">
        <v>64</v>
      </c>
      <c r="C20" s="239"/>
      <c r="D20" s="239"/>
      <c r="E20" s="239"/>
      <c r="F20" s="239"/>
      <c r="G20" s="239"/>
      <c r="H20" s="239"/>
      <c r="I20" s="55">
        <f t="shared" ref="I20:I25" si="13">SUM(C20+F20)</f>
        <v>0</v>
      </c>
      <c r="J20" s="30">
        <f t="shared" si="11"/>
        <v>0</v>
      </c>
      <c r="K20" s="34">
        <f t="shared" si="11"/>
        <v>0</v>
      </c>
      <c r="L20" s="100">
        <f t="shared" ref="L20:L25" si="14">SUM(I20:K20)</f>
        <v>0</v>
      </c>
      <c r="M20" s="38"/>
      <c r="N20" s="239"/>
      <c r="O20" s="239"/>
      <c r="P20" s="242"/>
      <c r="Q20" s="112">
        <f t="shared" ref="Q20:Q25" si="15">SUM(N20:P20)</f>
        <v>0</v>
      </c>
      <c r="R20" s="107"/>
      <c r="S20" s="67">
        <f t="shared" ref="S20:T25" si="16">SUM(I20+N20)</f>
        <v>0</v>
      </c>
      <c r="T20" s="68">
        <f t="shared" si="16"/>
        <v>0</v>
      </c>
      <c r="U20" s="68">
        <f t="shared" si="12"/>
        <v>0</v>
      </c>
      <c r="V20" s="69">
        <f t="shared" ref="V20:V25" si="17">SUM(S20:U20)</f>
        <v>0</v>
      </c>
    </row>
    <row r="21" spans="1:22" x14ac:dyDescent="0.3">
      <c r="A21" s="277">
        <v>44814</v>
      </c>
      <c r="B21" s="239" t="s">
        <v>65</v>
      </c>
      <c r="C21" s="239"/>
      <c r="D21" s="239"/>
      <c r="E21" s="239"/>
      <c r="F21" s="239"/>
      <c r="G21" s="239"/>
      <c r="H21" s="239"/>
      <c r="I21" s="55">
        <f t="shared" si="13"/>
        <v>0</v>
      </c>
      <c r="J21" s="30">
        <f t="shared" si="11"/>
        <v>0</v>
      </c>
      <c r="K21" s="34">
        <f t="shared" si="11"/>
        <v>0</v>
      </c>
      <c r="L21" s="100">
        <f t="shared" si="14"/>
        <v>0</v>
      </c>
      <c r="M21" s="38"/>
      <c r="N21" s="239"/>
      <c r="O21" s="239"/>
      <c r="P21" s="242"/>
      <c r="Q21" s="112">
        <f t="shared" si="15"/>
        <v>0</v>
      </c>
      <c r="R21" s="107"/>
      <c r="S21" s="67">
        <f t="shared" si="16"/>
        <v>0</v>
      </c>
      <c r="T21" s="68">
        <f t="shared" si="16"/>
        <v>0</v>
      </c>
      <c r="U21" s="68">
        <f t="shared" si="12"/>
        <v>0</v>
      </c>
      <c r="V21" s="69">
        <f t="shared" si="17"/>
        <v>0</v>
      </c>
    </row>
    <row r="22" spans="1:22" x14ac:dyDescent="0.3">
      <c r="A22" s="278">
        <v>44815</v>
      </c>
      <c r="B22" s="239" t="s">
        <v>66</v>
      </c>
      <c r="C22" s="239"/>
      <c r="D22" s="239"/>
      <c r="E22" s="239"/>
      <c r="F22" s="239"/>
      <c r="G22" s="239"/>
      <c r="H22" s="239"/>
      <c r="I22" s="55">
        <f t="shared" si="13"/>
        <v>0</v>
      </c>
      <c r="J22" s="30">
        <f t="shared" si="11"/>
        <v>0</v>
      </c>
      <c r="K22" s="34">
        <f t="shared" si="11"/>
        <v>0</v>
      </c>
      <c r="L22" s="100">
        <f t="shared" si="14"/>
        <v>0</v>
      </c>
      <c r="M22" s="38"/>
      <c r="N22" s="239"/>
      <c r="O22" s="239"/>
      <c r="P22" s="242"/>
      <c r="Q22" s="112">
        <f t="shared" si="15"/>
        <v>0</v>
      </c>
      <c r="R22" s="107"/>
      <c r="S22" s="67">
        <f t="shared" si="16"/>
        <v>0</v>
      </c>
      <c r="T22" s="68">
        <f t="shared" si="16"/>
        <v>0</v>
      </c>
      <c r="U22" s="68">
        <f t="shared" si="12"/>
        <v>0</v>
      </c>
      <c r="V22" s="69">
        <f t="shared" si="17"/>
        <v>0</v>
      </c>
    </row>
    <row r="23" spans="1:22" x14ac:dyDescent="0.3">
      <c r="A23" s="277">
        <v>44816</v>
      </c>
      <c r="B23" s="239" t="s">
        <v>67</v>
      </c>
      <c r="C23" s="239"/>
      <c r="D23" s="239"/>
      <c r="E23" s="239"/>
      <c r="F23" s="239"/>
      <c r="G23" s="239"/>
      <c r="H23" s="239"/>
      <c r="I23" s="55">
        <f t="shared" si="13"/>
        <v>0</v>
      </c>
      <c r="J23" s="30">
        <f t="shared" si="11"/>
        <v>0</v>
      </c>
      <c r="K23" s="34">
        <f t="shared" si="11"/>
        <v>0</v>
      </c>
      <c r="L23" s="100">
        <f t="shared" si="14"/>
        <v>0</v>
      </c>
      <c r="M23" s="38"/>
      <c r="N23" s="239"/>
      <c r="O23" s="239"/>
      <c r="P23" s="242"/>
      <c r="Q23" s="112">
        <f t="shared" si="15"/>
        <v>0</v>
      </c>
      <c r="R23" s="107"/>
      <c r="S23" s="67">
        <f t="shared" si="16"/>
        <v>0</v>
      </c>
      <c r="T23" s="68">
        <f t="shared" si="16"/>
        <v>0</v>
      </c>
      <c r="U23" s="68">
        <f t="shared" si="12"/>
        <v>0</v>
      </c>
      <c r="V23" s="69">
        <f t="shared" si="17"/>
        <v>0</v>
      </c>
    </row>
    <row r="24" spans="1:22" x14ac:dyDescent="0.3">
      <c r="A24" s="278">
        <v>44817</v>
      </c>
      <c r="B24" s="239" t="s">
        <v>68</v>
      </c>
      <c r="C24" s="239"/>
      <c r="D24" s="239"/>
      <c r="E24" s="239"/>
      <c r="F24" s="239"/>
      <c r="G24" s="239"/>
      <c r="H24" s="239"/>
      <c r="I24" s="55">
        <f t="shared" si="13"/>
        <v>0</v>
      </c>
      <c r="J24" s="30">
        <f t="shared" si="11"/>
        <v>0</v>
      </c>
      <c r="K24" s="34">
        <f t="shared" si="11"/>
        <v>0</v>
      </c>
      <c r="L24" s="100">
        <f t="shared" si="14"/>
        <v>0</v>
      </c>
      <c r="M24" s="38"/>
      <c r="N24" s="239"/>
      <c r="O24" s="239"/>
      <c r="P24" s="242"/>
      <c r="Q24" s="112">
        <f t="shared" si="15"/>
        <v>0</v>
      </c>
      <c r="R24" s="107"/>
      <c r="S24" s="67">
        <f t="shared" si="16"/>
        <v>0</v>
      </c>
      <c r="T24" s="68">
        <f t="shared" si="16"/>
        <v>0</v>
      </c>
      <c r="U24" s="68">
        <f t="shared" si="12"/>
        <v>0</v>
      </c>
      <c r="V24" s="69">
        <f t="shared" si="17"/>
        <v>0</v>
      </c>
    </row>
    <row r="25" spans="1:22" ht="15" thickBot="1" x14ac:dyDescent="0.35">
      <c r="A25" s="277">
        <v>44818</v>
      </c>
      <c r="B25" s="239" t="s">
        <v>135</v>
      </c>
      <c r="C25" s="240"/>
      <c r="D25" s="240"/>
      <c r="E25" s="240"/>
      <c r="F25" s="240"/>
      <c r="G25" s="240"/>
      <c r="H25" s="240"/>
      <c r="I25" s="55">
        <f t="shared" si="13"/>
        <v>0</v>
      </c>
      <c r="J25" s="36">
        <f t="shared" si="11"/>
        <v>0</v>
      </c>
      <c r="K25" s="34">
        <f t="shared" si="11"/>
        <v>0</v>
      </c>
      <c r="L25" s="100">
        <f t="shared" si="14"/>
        <v>0</v>
      </c>
      <c r="M25" s="38"/>
      <c r="N25" s="239"/>
      <c r="O25" s="239"/>
      <c r="P25" s="242"/>
      <c r="Q25" s="112">
        <f t="shared" si="15"/>
        <v>0</v>
      </c>
      <c r="R25" s="107"/>
      <c r="S25" s="67">
        <f t="shared" si="16"/>
        <v>0</v>
      </c>
      <c r="T25" s="68">
        <f t="shared" si="16"/>
        <v>0</v>
      </c>
      <c r="U25" s="68">
        <f t="shared" si="12"/>
        <v>0</v>
      </c>
      <c r="V25" s="69">
        <f t="shared" si="17"/>
        <v>0</v>
      </c>
    </row>
    <row r="26" spans="1:22" s="3" customFormat="1" ht="15" thickBot="1" x14ac:dyDescent="0.35">
      <c r="A26" s="31"/>
      <c r="B26" s="49" t="s">
        <v>25</v>
      </c>
      <c r="C26" s="204">
        <f t="shared" ref="C26:G26" si="18">SUM(C19:C25)</f>
        <v>0</v>
      </c>
      <c r="D26" s="50">
        <f t="shared" si="18"/>
        <v>0</v>
      </c>
      <c r="E26" s="50">
        <f t="shared" ref="E26" si="19">SUM(E19:E25)</f>
        <v>0</v>
      </c>
      <c r="F26" s="50">
        <f t="shared" si="18"/>
        <v>0</v>
      </c>
      <c r="G26" s="50">
        <f t="shared" si="18"/>
        <v>0</v>
      </c>
      <c r="H26" s="50">
        <f t="shared" ref="H26" si="20">SUM(H19:H25)</f>
        <v>0</v>
      </c>
      <c r="I26" s="58">
        <f>SUM(I19:I25)</f>
        <v>0</v>
      </c>
      <c r="J26" s="50">
        <f>SUM(J19:J25)</f>
        <v>0</v>
      </c>
      <c r="K26" s="51">
        <f>SUM(K19:K25)</f>
        <v>0</v>
      </c>
      <c r="L26" s="51">
        <f>SUM(L19:L25)</f>
        <v>0</v>
      </c>
      <c r="M26" s="39"/>
      <c r="N26" s="52">
        <f>SUM(N19:N25)</f>
        <v>0</v>
      </c>
      <c r="O26" s="52">
        <f>SUM(O19:O25)</f>
        <v>0</v>
      </c>
      <c r="P26" s="106">
        <f>SUM(P19:P25)</f>
        <v>0</v>
      </c>
      <c r="Q26" s="65">
        <f>SUM(Q19:Q25)</f>
        <v>0</v>
      </c>
      <c r="R26" s="108"/>
      <c r="S26" s="53">
        <f>SUM(S19:S25)</f>
        <v>0</v>
      </c>
      <c r="T26" s="63">
        <f>SUM(T19:T25)</f>
        <v>0</v>
      </c>
      <c r="U26" s="115">
        <f>SUM(U19:U25)</f>
        <v>0</v>
      </c>
      <c r="V26" s="65">
        <f>SUM(V19:V25)</f>
        <v>0</v>
      </c>
    </row>
    <row r="27" spans="1:22" s="3" customFormat="1" ht="25.8" customHeight="1" x14ac:dyDescent="0.45">
      <c r="A27" s="15"/>
      <c r="B27" s="353" t="s">
        <v>136</v>
      </c>
      <c r="C27" s="231">
        <f>SUM(C26,C17)</f>
        <v>0</v>
      </c>
      <c r="D27" s="231">
        <f t="shared" ref="D27:J27" si="21">SUM(D26,D17)</f>
        <v>0</v>
      </c>
      <c r="E27" s="231">
        <f t="shared" ref="E27" si="22">SUM(E26,E17)</f>
        <v>0</v>
      </c>
      <c r="F27" s="231">
        <f t="shared" si="21"/>
        <v>0</v>
      </c>
      <c r="G27" s="231">
        <f t="shared" si="21"/>
        <v>0</v>
      </c>
      <c r="H27" s="231">
        <f t="shared" ref="H27" si="23">SUM(H26,H17)</f>
        <v>0</v>
      </c>
      <c r="I27" s="231">
        <f t="shared" si="21"/>
        <v>0</v>
      </c>
      <c r="J27" s="231">
        <f t="shared" si="21"/>
        <v>0</v>
      </c>
      <c r="K27" s="231">
        <f>SUM(K26,K17)</f>
        <v>0</v>
      </c>
      <c r="L27" s="231">
        <f>SUM(L26,L17)</f>
        <v>0</v>
      </c>
      <c r="M27" s="232"/>
      <c r="N27" s="231">
        <f>SUM(N26,N17)</f>
        <v>0</v>
      </c>
      <c r="O27" s="231">
        <f>SUM(O26,O17)</f>
        <v>0</v>
      </c>
      <c r="P27" s="231">
        <f>SUM(P26,P17)</f>
        <v>0</v>
      </c>
      <c r="Q27" s="231">
        <f>SUM(Q26,Q17)</f>
        <v>0</v>
      </c>
      <c r="R27" s="232"/>
      <c r="S27" s="231">
        <f>SUM(S26,S17)</f>
        <v>0</v>
      </c>
      <c r="T27" s="231">
        <f>SUM(T26,T17)</f>
        <v>0</v>
      </c>
      <c r="U27" s="231">
        <f>SUM(U26,U17)</f>
        <v>0</v>
      </c>
      <c r="V27" s="231">
        <f>SUM(V26,V17)</f>
        <v>0</v>
      </c>
    </row>
    <row r="28" spans="1:22" x14ac:dyDescent="0.3">
      <c r="A28" s="54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</row>
    <row r="29" spans="1:22" s="5" customFormat="1" ht="15" thickBot="1" x14ac:dyDescent="0.35">
      <c r="A29" s="85"/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</row>
    <row r="30" spans="1:22" s="1" customFormat="1" ht="58.2" hidden="1" thickBot="1" x14ac:dyDescent="0.35">
      <c r="A30" s="85"/>
      <c r="B30" s="1" t="s">
        <v>36</v>
      </c>
      <c r="L30" s="54"/>
      <c r="Q30" s="54"/>
    </row>
    <row r="31" spans="1:22" s="1" customFormat="1" ht="49.5" hidden="1" customHeight="1" x14ac:dyDescent="0.3">
      <c r="A31" s="85"/>
      <c r="B31" s="1" t="s">
        <v>37</v>
      </c>
      <c r="L31" s="54"/>
      <c r="Q31" s="54"/>
    </row>
    <row r="32" spans="1:22" s="1" customFormat="1" ht="43.8" hidden="1" thickBot="1" x14ac:dyDescent="0.35">
      <c r="A32" s="85"/>
      <c r="B32" s="1" t="s">
        <v>38</v>
      </c>
      <c r="L32" s="54"/>
      <c r="Q32" s="54"/>
    </row>
    <row r="33" spans="1:22" s="1" customFormat="1" ht="43.8" hidden="1" thickBot="1" x14ac:dyDescent="0.35">
      <c r="A33" s="85"/>
      <c r="B33" s="1" t="s">
        <v>47</v>
      </c>
      <c r="L33" s="54"/>
      <c r="Q33" s="54"/>
    </row>
    <row r="34" spans="1:22" s="5" customFormat="1" ht="15" thickBot="1" x14ac:dyDescent="0.35">
      <c r="A34" s="76" t="s">
        <v>84</v>
      </c>
      <c r="B34" s="88"/>
      <c r="C34" s="88"/>
      <c r="D34" s="88"/>
      <c r="E34" s="88"/>
      <c r="F34" s="88"/>
      <c r="G34" s="88"/>
      <c r="H34" s="88"/>
      <c r="I34" s="81"/>
      <c r="J34" s="81"/>
      <c r="K34" s="81"/>
      <c r="L34" s="81"/>
      <c r="M34" s="88"/>
      <c r="N34" s="88"/>
      <c r="O34" s="88"/>
      <c r="P34" s="81"/>
      <c r="Q34" s="81"/>
      <c r="R34" s="81"/>
      <c r="S34" s="81"/>
      <c r="T34" s="81"/>
      <c r="U34" s="81"/>
      <c r="V34" s="349"/>
    </row>
    <row r="35" spans="1:22" s="1" customFormat="1" ht="78" customHeight="1" x14ac:dyDescent="0.3">
      <c r="A35" s="164" t="s">
        <v>170</v>
      </c>
      <c r="B35" s="416">
        <f>'Hourly pay period #1'!B35</f>
        <v>24</v>
      </c>
      <c r="C35" s="165" t="s">
        <v>154</v>
      </c>
      <c r="D35" s="166">
        <f>F35+H35</f>
        <v>0</v>
      </c>
      <c r="E35" s="165" t="s">
        <v>180</v>
      </c>
      <c r="F35" s="167">
        <f>C27*$B35</f>
        <v>0</v>
      </c>
      <c r="G35" s="168" t="s">
        <v>184</v>
      </c>
      <c r="H35" s="358">
        <f>F27*$B35</f>
        <v>0</v>
      </c>
      <c r="I35" s="354"/>
      <c r="J35" s="355"/>
      <c r="K35" s="354"/>
      <c r="L35" s="355"/>
      <c r="M35" s="54"/>
      <c r="N35" s="346" t="s">
        <v>172</v>
      </c>
      <c r="O35" s="215">
        <f>(N27)*$B$35</f>
        <v>0</v>
      </c>
      <c r="P35" s="214"/>
      <c r="Q35" s="214"/>
      <c r="R35" s="214"/>
      <c r="S35" s="214"/>
      <c r="T35" s="214"/>
      <c r="U35" s="214"/>
      <c r="V35" s="214"/>
    </row>
    <row r="36" spans="1:22" s="1" customFormat="1" ht="58.2" thickBot="1" x14ac:dyDescent="0.35">
      <c r="A36" s="86" t="s">
        <v>171</v>
      </c>
      <c r="B36" s="70">
        <f>ROUND(B35*1.5,2)</f>
        <v>36</v>
      </c>
      <c r="C36" s="362" t="s">
        <v>155</v>
      </c>
      <c r="D36" s="166">
        <f>F36+H36</f>
        <v>0</v>
      </c>
      <c r="E36" s="366" t="s">
        <v>182</v>
      </c>
      <c r="F36" s="367">
        <f>D27*$B36</f>
        <v>0</v>
      </c>
      <c r="G36" s="368" t="s">
        <v>185</v>
      </c>
      <c r="H36" s="369">
        <f>G27*$B36</f>
        <v>0</v>
      </c>
      <c r="I36" s="354"/>
      <c r="J36" s="355"/>
      <c r="K36" s="354"/>
      <c r="L36" s="355"/>
      <c r="M36" s="54"/>
      <c r="N36" s="347" t="s">
        <v>81</v>
      </c>
      <c r="O36" s="72">
        <f>O27*$B$36</f>
        <v>0</v>
      </c>
      <c r="P36" s="214"/>
      <c r="Q36" s="214"/>
      <c r="R36" s="214"/>
      <c r="S36" s="214"/>
      <c r="T36" s="214"/>
      <c r="U36" s="214"/>
      <c r="V36" s="214"/>
    </row>
    <row r="37" spans="1:22" s="1" customFormat="1" ht="58.2" thickBot="1" x14ac:dyDescent="0.35">
      <c r="A37" s="371"/>
      <c r="B37" s="370"/>
      <c r="C37" s="361" t="s">
        <v>181</v>
      </c>
      <c r="D37" s="71">
        <f>F37+H37</f>
        <v>0</v>
      </c>
      <c r="E37" s="363" t="s">
        <v>183</v>
      </c>
      <c r="F37" s="364">
        <f>E27*$B35</f>
        <v>0</v>
      </c>
      <c r="G37" s="365" t="s">
        <v>186</v>
      </c>
      <c r="H37" s="364">
        <f>H27*$B35</f>
        <v>0</v>
      </c>
      <c r="I37" s="354"/>
      <c r="J37" s="355"/>
      <c r="K37" s="354"/>
      <c r="L37" s="355"/>
      <c r="M37" s="54"/>
      <c r="N37" s="347" t="s">
        <v>187</v>
      </c>
      <c r="O37" s="72">
        <f>P27*$B$35</f>
        <v>0</v>
      </c>
      <c r="P37" s="214"/>
      <c r="Q37" s="214"/>
      <c r="R37" s="214"/>
      <c r="S37" s="214"/>
      <c r="T37" s="214"/>
      <c r="U37" s="214"/>
      <c r="V37" s="214"/>
    </row>
    <row r="38" spans="1:22" s="1" customFormat="1" ht="78.599999999999994" thickBot="1" x14ac:dyDescent="0.35">
      <c r="A38" s="233"/>
      <c r="B38" s="344" t="s">
        <v>107</v>
      </c>
      <c r="C38" s="234" t="s">
        <v>167</v>
      </c>
      <c r="D38" s="235">
        <f>SUM(D35:D37)</f>
        <v>0</v>
      </c>
      <c r="E38" s="359" t="s">
        <v>168</v>
      </c>
      <c r="F38" s="342">
        <f>SUM(F35:F37)</f>
        <v>0</v>
      </c>
      <c r="G38" s="360" t="s">
        <v>169</v>
      </c>
      <c r="H38" s="343">
        <f>SUM(H35:H37)</f>
        <v>0</v>
      </c>
      <c r="I38" s="356"/>
      <c r="J38" s="357"/>
      <c r="K38" s="356"/>
      <c r="L38" s="357"/>
      <c r="M38" s="75"/>
      <c r="N38" s="348" t="s">
        <v>82</v>
      </c>
      <c r="O38" s="73">
        <f>SUM(O35:O37)</f>
        <v>0</v>
      </c>
      <c r="P38" s="214"/>
      <c r="Q38" s="214"/>
      <c r="R38" s="214"/>
      <c r="S38" s="214"/>
      <c r="T38" s="214"/>
      <c r="U38" s="214"/>
      <c r="V38" s="214"/>
    </row>
    <row r="39" spans="1:22" ht="15.6" x14ac:dyDescent="0.3">
      <c r="B39" s="1"/>
      <c r="F39" s="415" t="s">
        <v>223</v>
      </c>
      <c r="H39" s="415" t="s">
        <v>224</v>
      </c>
    </row>
    <row r="40" spans="1:22" ht="16.2" thickBot="1" x14ac:dyDescent="0.35">
      <c r="J40" s="226"/>
    </row>
    <row r="41" spans="1:22" ht="32.25" customHeight="1" thickBot="1" x14ac:dyDescent="0.35">
      <c r="A41" s="205" t="s">
        <v>137</v>
      </c>
      <c r="B41" s="345">
        <f>SUM(D38,O38)</f>
        <v>0</v>
      </c>
    </row>
    <row r="42" spans="1:22" ht="18" customHeight="1" x14ac:dyDescent="0.3"/>
  </sheetData>
  <sheetProtection algorithmName="SHA-512" hashValue="eRSQI8eJFGkFOkB25jdQpihvFxHx4IW1UdLuCICG1as4OhW7AYHSXQfmDWtbNMWwcFFaUhjG9oUiHfnnY7+fqQ==" saltValue="kqv+4IKOnPpjqX2NpPOJ5w==" spinCount="100000" sheet="1" objects="1" scenarios="1"/>
  <mergeCells count="3">
    <mergeCell ref="A1:T1"/>
    <mergeCell ref="A4:B4"/>
    <mergeCell ref="C4:G4"/>
  </mergeCells>
  <pageMargins left="0.7" right="0.7" top="0.75" bottom="0.75" header="0.3" footer="0.3"/>
  <pageSetup paperSize="5" scale="52" orientation="landscape" r:id="rId1"/>
  <headerFooter>
    <oddFooter>&amp;L&amp;"-,Bold"&amp;12Version:   FY25-2</oddFooter>
  </headerFooter>
  <rowBreaks count="1" manualBreakCount="1">
    <brk id="33" max="1638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7C28C-C114-4DAD-8C8B-7B335C7CAFC2}">
  <sheetPr>
    <pageSetUpPr fitToPage="1"/>
  </sheetPr>
  <dimension ref="A1:Q33"/>
  <sheetViews>
    <sheetView zoomScale="115" zoomScaleNormal="115" workbookViewId="0">
      <pane ySplit="6" topLeftCell="A7" activePane="bottomLeft" state="frozen"/>
      <selection sqref="A1:T1"/>
      <selection pane="bottomLeft" sqref="A1:T1"/>
    </sheetView>
  </sheetViews>
  <sheetFormatPr defaultColWidth="8.88671875" defaultRowHeight="14.4" x14ac:dyDescent="0.3"/>
  <cols>
    <col min="1" max="1" width="22.5546875" style="206" customWidth="1"/>
    <col min="2" max="2" width="14" style="206" customWidth="1"/>
    <col min="3" max="3" width="18.109375" style="206" bestFit="1" customWidth="1"/>
    <col min="4" max="4" width="12.44140625" style="206" customWidth="1"/>
    <col min="5" max="5" width="9.44140625" style="206" customWidth="1"/>
    <col min="6" max="6" width="10.33203125" style="206" customWidth="1"/>
    <col min="7" max="7" width="6.5546875" style="206" customWidth="1"/>
    <col min="8" max="8" width="12.109375" style="206" customWidth="1"/>
    <col min="9" max="14" width="10.33203125" style="206" customWidth="1"/>
    <col min="15" max="15" width="10.6640625" style="206" customWidth="1"/>
    <col min="16" max="16" width="7.33203125" style="206" bestFit="1" customWidth="1"/>
    <col min="17" max="17" width="15.44140625" style="206" customWidth="1"/>
    <col min="18" max="16384" width="8.88671875" style="206"/>
  </cols>
  <sheetData>
    <row r="1" spans="1:17" ht="18" x14ac:dyDescent="0.35">
      <c r="A1" s="295" t="s">
        <v>108</v>
      </c>
      <c r="B1" s="280" t="str">
        <f>'Hourly pay period #1'!C2</f>
        <v>***Enter Subrecipient Name Here***</v>
      </c>
      <c r="C1" s="280"/>
      <c r="D1" s="296"/>
      <c r="E1" s="296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</row>
    <row r="2" spans="1:17" ht="18" x14ac:dyDescent="0.35">
      <c r="A2" s="297" t="s">
        <v>109</v>
      </c>
      <c r="B2" s="326" t="s">
        <v>166</v>
      </c>
      <c r="C2" s="298"/>
      <c r="D2" s="299"/>
      <c r="E2" s="299"/>
      <c r="F2" s="252"/>
      <c r="G2" s="252"/>
      <c r="H2" s="252"/>
      <c r="I2" s="30"/>
      <c r="J2" t="s">
        <v>202</v>
      </c>
      <c r="K2" s="252"/>
      <c r="L2" s="252"/>
      <c r="M2" s="252"/>
      <c r="N2" s="252"/>
      <c r="O2" s="252"/>
      <c r="P2" s="252"/>
      <c r="Q2" s="252"/>
    </row>
    <row r="3" spans="1:17" ht="8.4" customHeight="1" x14ac:dyDescent="0.35">
      <c r="A3" s="297"/>
      <c r="B3" s="300"/>
      <c r="C3" s="300"/>
      <c r="D3" s="252"/>
      <c r="E3" s="252"/>
      <c r="F3" s="252"/>
      <c r="G3" s="252"/>
      <c r="H3" s="252"/>
      <c r="I3" s="252"/>
      <c r="J3" s="252"/>
      <c r="K3" s="252"/>
      <c r="L3" s="252"/>
      <c r="N3" s="252"/>
      <c r="O3" s="252"/>
      <c r="P3" s="252"/>
      <c r="Q3" s="252"/>
    </row>
    <row r="4" spans="1:17" ht="17.399999999999999" x14ac:dyDescent="0.35">
      <c r="A4" s="301" t="s">
        <v>138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</row>
    <row r="5" spans="1:17" ht="9" customHeight="1" x14ac:dyDescent="0.3">
      <c r="A5" s="252"/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</row>
    <row r="6" spans="1:17" ht="72" x14ac:dyDescent="0.3">
      <c r="A6" s="302" t="s">
        <v>140</v>
      </c>
      <c r="B6" s="303" t="s">
        <v>141</v>
      </c>
      <c r="C6" s="304" t="s">
        <v>142</v>
      </c>
      <c r="D6" s="305" t="s">
        <v>143</v>
      </c>
      <c r="E6" s="306" t="s">
        <v>114</v>
      </c>
      <c r="F6" s="303"/>
      <c r="G6" s="252"/>
      <c r="H6" s="307" t="s">
        <v>144</v>
      </c>
      <c r="I6" s="308"/>
      <c r="J6" s="308"/>
      <c r="K6" s="308"/>
      <c r="L6" s="308"/>
      <c r="M6" s="308"/>
      <c r="N6" s="308"/>
      <c r="O6" s="309"/>
      <c r="P6" s="252"/>
      <c r="Q6" s="252"/>
    </row>
    <row r="7" spans="1:17" ht="43.2" x14ac:dyDescent="0.3">
      <c r="A7" s="281" t="str">
        <f>'Hourly pay period #1'!C3</f>
        <v>***Enter Employee Name Here***</v>
      </c>
      <c r="B7" s="256"/>
      <c r="C7" s="256"/>
      <c r="D7" s="256"/>
      <c r="E7" s="252"/>
      <c r="F7" s="252"/>
      <c r="G7" s="252"/>
      <c r="H7" s="310" t="s">
        <v>118</v>
      </c>
      <c r="I7" s="310" t="s">
        <v>145</v>
      </c>
      <c r="J7" s="310" t="s">
        <v>119</v>
      </c>
      <c r="K7" s="310" t="s">
        <v>17</v>
      </c>
      <c r="L7" s="310" t="s">
        <v>120</v>
      </c>
      <c r="M7" s="311" t="s">
        <v>18</v>
      </c>
      <c r="N7" s="310" t="s">
        <v>121</v>
      </c>
      <c r="O7" s="310" t="s">
        <v>146</v>
      </c>
      <c r="P7" s="312"/>
      <c r="Q7" s="310" t="s">
        <v>123</v>
      </c>
    </row>
    <row r="8" spans="1:17" x14ac:dyDescent="0.3">
      <c r="A8" s="327" t="str">
        <f>'Hourly pay period #1'!K3</f>
        <v>***Enter Pay Period Dates Here***</v>
      </c>
      <c r="B8" s="291">
        <f>'Hourly pay period #1'!$Q$27</f>
        <v>0</v>
      </c>
      <c r="C8" s="291">
        <f>'Hourly pay period #1'!$C$27+'Hourly pay period #1'!$D$27+'Hourly pay period #1'!$E$27</f>
        <v>0</v>
      </c>
      <c r="D8" s="291">
        <f>'Hourly pay period #1'!$F$27+'Hourly pay period #1'!$G$27+'Hourly pay period #1'!$H$27</f>
        <v>0</v>
      </c>
      <c r="E8" s="286">
        <f>SUM(B8:D8)</f>
        <v>0</v>
      </c>
      <c r="F8" s="210"/>
      <c r="G8" s="252"/>
      <c r="H8" s="331"/>
      <c r="I8" s="331"/>
      <c r="J8" s="331"/>
      <c r="K8" s="331"/>
      <c r="L8" s="331"/>
      <c r="M8" s="331"/>
      <c r="N8" s="284"/>
      <c r="O8" s="285"/>
      <c r="P8" s="207"/>
      <c r="Q8" s="207">
        <f>SUM(H8:P8)</f>
        <v>0</v>
      </c>
    </row>
    <row r="9" spans="1:17" x14ac:dyDescent="0.3">
      <c r="B9" s="332" t="e">
        <f>ROUND(B8/$E8,4)</f>
        <v>#DIV/0!</v>
      </c>
      <c r="C9" s="332" t="e">
        <f>ROUND(C8/$E8,4)</f>
        <v>#DIV/0!</v>
      </c>
      <c r="D9" s="332" t="e">
        <f>ROUND(D8/$E8,4)</f>
        <v>#DIV/0!</v>
      </c>
      <c r="E9" s="287" t="e">
        <f>SUM(B9:D9)</f>
        <v>#DIV/0!</v>
      </c>
      <c r="F9" s="288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</row>
    <row r="10" spans="1:17" x14ac:dyDescent="0.3">
      <c r="A10" s="208" t="s">
        <v>174</v>
      </c>
      <c r="B10" s="252"/>
      <c r="C10" s="252"/>
      <c r="D10" s="252"/>
      <c r="E10" s="252"/>
      <c r="F10" s="252"/>
      <c r="G10" s="252"/>
      <c r="H10" s="207"/>
      <c r="I10" s="207"/>
      <c r="J10" s="207"/>
      <c r="K10" s="207"/>
      <c r="L10" s="207"/>
      <c r="M10" s="207"/>
      <c r="N10" s="207"/>
      <c r="O10" s="252" t="s">
        <v>147</v>
      </c>
      <c r="P10" s="287" t="e">
        <f>B9</f>
        <v>#DIV/0!</v>
      </c>
      <c r="Q10" s="286" t="e">
        <f>Q8*B9</f>
        <v>#DIV/0!</v>
      </c>
    </row>
    <row r="11" spans="1:17" x14ac:dyDescent="0.3">
      <c r="C11" s="208"/>
      <c r="D11" s="208"/>
      <c r="E11" s="333"/>
      <c r="F11" s="252"/>
      <c r="G11" s="252"/>
      <c r="H11" s="252"/>
      <c r="I11" s="252"/>
      <c r="J11" s="252"/>
      <c r="K11" s="252"/>
      <c r="L11" s="314"/>
      <c r="M11" s="314"/>
      <c r="N11" s="314"/>
      <c r="O11" s="315" t="s">
        <v>125</v>
      </c>
      <c r="P11" s="209" t="e">
        <f>C9</f>
        <v>#DIV/0!</v>
      </c>
      <c r="Q11" s="211" t="e">
        <f>Q8*C9</f>
        <v>#DIV/0!</v>
      </c>
    </row>
    <row r="12" spans="1:17" x14ac:dyDescent="0.3">
      <c r="A12" s="252"/>
      <c r="F12" s="252"/>
      <c r="G12" s="252"/>
      <c r="H12" s="207"/>
      <c r="I12" s="207"/>
      <c r="J12" s="207"/>
      <c r="K12" s="207"/>
      <c r="L12" s="316"/>
      <c r="M12" s="316"/>
      <c r="N12" s="316"/>
      <c r="O12" s="317" t="s">
        <v>127</v>
      </c>
      <c r="P12" s="289" t="e">
        <f>D9</f>
        <v>#DIV/0!</v>
      </c>
      <c r="Q12" s="212" t="e">
        <f>Q8*D9</f>
        <v>#DIV/0!</v>
      </c>
    </row>
    <row r="13" spans="1:17" x14ac:dyDescent="0.3">
      <c r="A13" s="252"/>
      <c r="G13" s="252"/>
      <c r="H13" s="207"/>
      <c r="I13" s="207"/>
      <c r="J13" s="207"/>
      <c r="K13" s="207"/>
      <c r="L13" s="207"/>
      <c r="M13" s="207"/>
      <c r="N13" s="207"/>
      <c r="O13" s="318"/>
      <c r="P13" s="290" t="s">
        <v>123</v>
      </c>
      <c r="Q13" s="210" t="e">
        <f>SUM(Q10:Q12)</f>
        <v>#DIV/0!</v>
      </c>
    </row>
    <row r="14" spans="1:17" x14ac:dyDescent="0.3">
      <c r="A14" s="313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2"/>
    </row>
    <row r="15" spans="1:17" s="236" customFormat="1" ht="43.2" x14ac:dyDescent="0.3">
      <c r="A15" s="281" t="str">
        <f>'Hourly pay period #2'!C3</f>
        <v>***Enter Employee Name Here***</v>
      </c>
      <c r="B15" s="288"/>
      <c r="C15" s="288"/>
      <c r="D15" s="288"/>
      <c r="E15" s="288"/>
      <c r="F15" s="256"/>
      <c r="G15" s="256"/>
      <c r="H15" s="319" t="s">
        <v>118</v>
      </c>
      <c r="I15" s="319" t="s">
        <v>15</v>
      </c>
      <c r="J15" s="319" t="s">
        <v>119</v>
      </c>
      <c r="K15" s="319" t="s">
        <v>17</v>
      </c>
      <c r="L15" s="319" t="s">
        <v>120</v>
      </c>
      <c r="M15" s="320" t="s">
        <v>18</v>
      </c>
      <c r="N15" s="319" t="s">
        <v>121</v>
      </c>
      <c r="O15" s="319" t="s">
        <v>146</v>
      </c>
      <c r="P15" s="321"/>
      <c r="Q15" s="319" t="s">
        <v>123</v>
      </c>
    </row>
    <row r="16" spans="1:17" s="236" customFormat="1" ht="18.600000000000001" customHeight="1" x14ac:dyDescent="0.3">
      <c r="A16" s="282" t="str">
        <f>'Hourly pay period #2'!K3</f>
        <v>***Enter Pay Period Dates Here***</v>
      </c>
      <c r="B16" s="291">
        <f>'Hourly pay period #2'!$Q$27</f>
        <v>0</v>
      </c>
      <c r="C16" s="291">
        <f>'Hourly pay period #2'!$C$27+'Hourly pay period #2'!$D$27+'Hourly pay period #2'!$E$27</f>
        <v>0</v>
      </c>
      <c r="D16" s="291">
        <f>'Hourly pay period #2'!$F$27+'Hourly pay period #2'!$G$27+'Hourly pay period #2'!$H$27</f>
        <v>0</v>
      </c>
      <c r="E16" s="286">
        <f>SUM(B16:D16)</f>
        <v>0</v>
      </c>
      <c r="F16" s="210"/>
      <c r="G16" s="256"/>
      <c r="H16" s="331"/>
      <c r="I16" s="331"/>
      <c r="J16" s="331"/>
      <c r="K16" s="331"/>
      <c r="L16" s="331"/>
      <c r="M16" s="331"/>
      <c r="N16" s="331"/>
      <c r="O16" s="285"/>
      <c r="P16" s="210"/>
      <c r="Q16" s="210">
        <f>SUM(H16:P16)</f>
        <v>0</v>
      </c>
    </row>
    <row r="17" spans="1:17" s="236" customFormat="1" x14ac:dyDescent="0.3">
      <c r="B17" s="332" t="e">
        <f>ROUND(B16/$E16,4)</f>
        <v>#DIV/0!</v>
      </c>
      <c r="C17" s="332" t="e">
        <f>ROUND(C16/$E16,4)</f>
        <v>#DIV/0!</v>
      </c>
      <c r="D17" s="332" t="e">
        <f>ROUND(D16/$E16,4)</f>
        <v>#DIV/0!</v>
      </c>
      <c r="E17" s="287" t="e">
        <f>SUM(B17:D17)</f>
        <v>#DIV/0!</v>
      </c>
      <c r="G17" s="256"/>
      <c r="H17" s="256"/>
      <c r="I17" s="256"/>
      <c r="J17" s="256"/>
      <c r="K17" s="256"/>
      <c r="L17" s="256"/>
      <c r="M17" s="256"/>
      <c r="N17" s="256"/>
      <c r="O17" s="256"/>
      <c r="P17" s="256"/>
      <c r="Q17" s="256"/>
    </row>
    <row r="18" spans="1:17" s="236" customFormat="1" x14ac:dyDescent="0.3">
      <c r="A18" s="208" t="s">
        <v>174</v>
      </c>
      <c r="B18" s="328"/>
      <c r="C18" s="328"/>
      <c r="D18" s="328"/>
      <c r="E18" s="329"/>
      <c r="F18" s="330"/>
      <c r="G18" s="256"/>
      <c r="H18" s="210"/>
      <c r="I18" s="210"/>
      <c r="J18" s="210"/>
      <c r="K18" s="210"/>
      <c r="L18" s="210"/>
      <c r="M18" s="210"/>
      <c r="N18" s="210"/>
      <c r="O18" s="256" t="s">
        <v>147</v>
      </c>
      <c r="P18" s="292" t="e">
        <f>B17</f>
        <v>#DIV/0!</v>
      </c>
      <c r="Q18" s="291" t="e">
        <f>Q16*B17</f>
        <v>#DIV/0!</v>
      </c>
    </row>
    <row r="19" spans="1:17" s="236" customFormat="1" x14ac:dyDescent="0.3">
      <c r="G19" s="256"/>
      <c r="H19" s="210"/>
      <c r="I19" s="210"/>
      <c r="J19" s="210"/>
      <c r="K19" s="210"/>
      <c r="L19" s="314"/>
      <c r="M19" s="314"/>
      <c r="N19" s="314"/>
      <c r="O19" s="315" t="s">
        <v>125</v>
      </c>
      <c r="P19" s="209" t="e">
        <f>C17</f>
        <v>#DIV/0!</v>
      </c>
      <c r="Q19" s="211" t="e">
        <f>Q16*C17</f>
        <v>#DIV/0!</v>
      </c>
    </row>
    <row r="20" spans="1:17" s="236" customFormat="1" x14ac:dyDescent="0.3">
      <c r="G20" s="256"/>
      <c r="H20" s="210"/>
      <c r="I20" s="210"/>
      <c r="J20" s="210"/>
      <c r="K20" s="210"/>
      <c r="L20" s="316"/>
      <c r="M20" s="316"/>
      <c r="N20" s="316"/>
      <c r="O20" s="317" t="s">
        <v>127</v>
      </c>
      <c r="P20" s="289" t="e">
        <f>D17</f>
        <v>#DIV/0!</v>
      </c>
      <c r="Q20" s="212" t="e">
        <f>Q16*D17</f>
        <v>#DIV/0!</v>
      </c>
    </row>
    <row r="21" spans="1:17" s="236" customFormat="1" x14ac:dyDescent="0.3">
      <c r="B21" s="334"/>
      <c r="C21" s="334"/>
      <c r="D21" s="334"/>
      <c r="E21" s="335"/>
      <c r="F21" s="336"/>
      <c r="G21" s="256"/>
      <c r="H21" s="256"/>
      <c r="I21" s="256"/>
      <c r="J21" s="256"/>
      <c r="K21" s="256"/>
      <c r="L21" s="256"/>
      <c r="M21" s="256"/>
      <c r="N21" s="256"/>
      <c r="O21" s="323"/>
      <c r="P21" s="294" t="s">
        <v>123</v>
      </c>
      <c r="Q21" s="210" t="e">
        <f>SUM(Q18:Q20)</f>
        <v>#DIV/0!</v>
      </c>
    </row>
    <row r="22" spans="1:17" s="236" customFormat="1" x14ac:dyDescent="0.3">
      <c r="A22" s="256"/>
      <c r="B22" s="334"/>
      <c r="C22" s="334"/>
      <c r="D22" s="334"/>
      <c r="E22" s="337"/>
      <c r="F22" s="338"/>
      <c r="G22" s="256"/>
      <c r="H22" s="256"/>
      <c r="I22" s="256"/>
      <c r="J22" s="256"/>
      <c r="K22" s="256"/>
      <c r="L22" s="256"/>
      <c r="M22" s="256"/>
      <c r="N22" s="256"/>
      <c r="O22" s="256"/>
      <c r="P22" s="256"/>
      <c r="Q22" s="256"/>
    </row>
    <row r="23" spans="1:17" s="236" customFormat="1" ht="21.6" customHeight="1" x14ac:dyDescent="0.3">
      <c r="A23" s="256"/>
      <c r="B23" s="293"/>
      <c r="C23" s="293"/>
      <c r="D23" s="293"/>
      <c r="E23" s="293"/>
      <c r="F23" s="256"/>
      <c r="G23" s="256"/>
    </row>
    <row r="24" spans="1:17" s="236" customFormat="1" ht="43.2" x14ac:dyDescent="0.3">
      <c r="A24" s="281" t="str">
        <f>'Hourly pay period #3'!C3</f>
        <v>***Enter Employee Name Here***</v>
      </c>
      <c r="B24" s="256"/>
      <c r="C24" s="256"/>
      <c r="D24" s="256"/>
      <c r="E24" s="256"/>
      <c r="F24" s="256"/>
      <c r="G24" s="256"/>
      <c r="H24" s="319" t="s">
        <v>118</v>
      </c>
      <c r="I24" s="319" t="s">
        <v>15</v>
      </c>
      <c r="J24" s="319" t="s">
        <v>119</v>
      </c>
      <c r="K24" s="319" t="s">
        <v>17</v>
      </c>
      <c r="L24" s="319" t="s">
        <v>120</v>
      </c>
      <c r="M24" s="320" t="s">
        <v>18</v>
      </c>
      <c r="N24" s="319" t="s">
        <v>121</v>
      </c>
      <c r="O24" s="319" t="s">
        <v>146</v>
      </c>
      <c r="P24" s="321"/>
      <c r="Q24" s="319" t="s">
        <v>123</v>
      </c>
    </row>
    <row r="25" spans="1:17" s="236" customFormat="1" x14ac:dyDescent="0.3">
      <c r="A25" s="282" t="str">
        <f>'Hourly pay period #3'!K3</f>
        <v>***Enter Pay Period Dates Here***</v>
      </c>
      <c r="B25" s="291">
        <f>'Hourly pay period #3'!$Q$27</f>
        <v>0</v>
      </c>
      <c r="C25" s="291">
        <f>'Hourly pay period #3'!$C$27+'Hourly pay period #3'!$D$27+'Hourly pay period #3'!$E$27</f>
        <v>0</v>
      </c>
      <c r="D25" s="291">
        <f>'Hourly pay period #3'!$F$27+'Hourly pay period #3'!$G$27+'Hourly pay period #3'!$H$27</f>
        <v>0</v>
      </c>
      <c r="E25" s="291">
        <f>SUM(B25:D25)</f>
        <v>0</v>
      </c>
      <c r="F25" s="256"/>
      <c r="G25" s="256"/>
      <c r="H25" s="283"/>
      <c r="I25" s="284"/>
      <c r="J25" s="284"/>
      <c r="K25" s="284"/>
      <c r="L25" s="284"/>
      <c r="M25" s="284"/>
      <c r="N25" s="284"/>
      <c r="O25" s="285"/>
      <c r="P25" s="210"/>
      <c r="Q25" s="210">
        <f>SUM(H25:P25)</f>
        <v>0</v>
      </c>
    </row>
    <row r="26" spans="1:17" s="236" customFormat="1" x14ac:dyDescent="0.3">
      <c r="A26" s="256"/>
      <c r="B26" s="237" t="e">
        <f>ROUND($B25/$E25,4)</f>
        <v>#DIV/0!</v>
      </c>
      <c r="C26" s="237" t="e">
        <f>ROUND($C25/$E25,4)</f>
        <v>#DIV/0!</v>
      </c>
      <c r="D26" s="237" t="e">
        <f>ROUND($D25/$E25,4)</f>
        <v>#DIV/0!</v>
      </c>
      <c r="E26" s="292" t="e">
        <f>SUM(B26:D26)</f>
        <v>#DIV/0!</v>
      </c>
      <c r="F26" s="210"/>
      <c r="G26" s="256"/>
      <c r="H26" s="256"/>
      <c r="I26" s="256"/>
      <c r="J26" s="256"/>
      <c r="K26" s="256"/>
      <c r="L26" s="256"/>
      <c r="M26" s="256"/>
      <c r="N26" s="256"/>
      <c r="O26" s="256"/>
      <c r="P26" s="256"/>
      <c r="Q26" s="256"/>
    </row>
    <row r="27" spans="1:17" s="236" customFormat="1" x14ac:dyDescent="0.3">
      <c r="F27" s="256"/>
      <c r="G27" s="256"/>
      <c r="H27" s="210"/>
      <c r="I27" s="210"/>
      <c r="J27" s="210"/>
      <c r="K27" s="210"/>
      <c r="L27" s="210"/>
      <c r="M27" s="210"/>
      <c r="N27" s="210"/>
      <c r="O27" s="256" t="s">
        <v>147</v>
      </c>
      <c r="P27" s="292" t="e">
        <f>B26</f>
        <v>#DIV/0!</v>
      </c>
      <c r="Q27" s="339" t="e">
        <f>Q25*B26</f>
        <v>#DIV/0!</v>
      </c>
    </row>
    <row r="28" spans="1:17" s="236" customFormat="1" x14ac:dyDescent="0.3">
      <c r="A28" s="256"/>
      <c r="B28" s="256"/>
      <c r="C28" s="256"/>
      <c r="D28" s="256"/>
      <c r="E28" s="256"/>
      <c r="F28" s="256"/>
      <c r="G28" s="256"/>
      <c r="H28" s="256"/>
      <c r="I28" s="256"/>
      <c r="J28" s="256"/>
      <c r="K28" s="256"/>
      <c r="L28" s="314"/>
      <c r="M28" s="314"/>
      <c r="N28" s="314"/>
      <c r="O28" s="315" t="s">
        <v>125</v>
      </c>
      <c r="P28" s="209" t="e">
        <f>C26</f>
        <v>#DIV/0!</v>
      </c>
      <c r="Q28" s="340" t="e">
        <f>Q25*C26</f>
        <v>#DIV/0!</v>
      </c>
    </row>
    <row r="29" spans="1:17" s="236" customFormat="1" x14ac:dyDescent="0.3">
      <c r="A29" s="322"/>
      <c r="B29" s="293"/>
      <c r="C29" s="293"/>
      <c r="D29" s="293"/>
      <c r="E29" s="210"/>
      <c r="F29" s="256"/>
      <c r="G29" s="256"/>
      <c r="H29" s="256"/>
      <c r="I29" s="256"/>
      <c r="J29" s="256"/>
      <c r="K29" s="256"/>
      <c r="L29" s="316"/>
      <c r="M29" s="316"/>
      <c r="N29" s="316"/>
      <c r="O29" s="317" t="s">
        <v>127</v>
      </c>
      <c r="P29" s="289" t="e">
        <f>D26</f>
        <v>#DIV/0!</v>
      </c>
      <c r="Q29" s="341" t="e">
        <f>Q25*D26</f>
        <v>#DIV/0!</v>
      </c>
    </row>
    <row r="30" spans="1:17" x14ac:dyDescent="0.3">
      <c r="A30" s="256"/>
      <c r="B30" s="256"/>
      <c r="C30" s="293"/>
      <c r="D30" s="293"/>
      <c r="E30" s="256"/>
      <c r="F30" s="256"/>
      <c r="G30" s="252"/>
      <c r="H30" s="256"/>
      <c r="I30" s="256"/>
      <c r="J30" s="256"/>
      <c r="K30" s="256"/>
      <c r="L30" s="256"/>
      <c r="M30" s="256"/>
      <c r="N30" s="256"/>
      <c r="O30" s="323"/>
      <c r="P30" s="294" t="s">
        <v>123</v>
      </c>
      <c r="Q30" s="210" t="e">
        <f>SUM(Q27:Q29)</f>
        <v>#DIV/0!</v>
      </c>
    </row>
    <row r="31" spans="1:17" x14ac:dyDescent="0.3">
      <c r="A31" s="324"/>
      <c r="B31" s="256"/>
      <c r="C31" s="293"/>
      <c r="D31" s="293"/>
      <c r="E31" s="256"/>
      <c r="F31" s="325"/>
    </row>
    <row r="32" spans="1:17" x14ac:dyDescent="0.3">
      <c r="A32" s="252" t="s">
        <v>139</v>
      </c>
      <c r="B32" s="256"/>
      <c r="C32" s="256"/>
      <c r="D32" s="256"/>
      <c r="E32" s="256"/>
      <c r="F32" s="210"/>
    </row>
    <row r="33" spans="1:6" x14ac:dyDescent="0.3">
      <c r="A33" s="252"/>
      <c r="B33" s="252"/>
      <c r="C33" s="252"/>
      <c r="D33" s="252"/>
      <c r="E33" s="287"/>
      <c r="F33" s="252"/>
    </row>
  </sheetData>
  <sheetProtection algorithmName="SHA-512" hashValue="yTkilIhKk4gWDOBTUX/DcZ3qRLnwg3+ZGA5xaUxcbkBuLK9IoPRrqurc+B8b+l5zlgwof+8zD74Ia4VVfBsBNw==" saltValue="+JRcp01JZrom6og9d6jeZA==" spinCount="100000" sheet="1" objects="1" scenarios="1"/>
  <pageMargins left="0.7" right="0.7" top="0.75" bottom="0.75" header="0.3" footer="0.3"/>
  <pageSetup scale="60" orientation="landscape" r:id="rId1"/>
  <headerFooter>
    <oddFooter>&amp;L&amp;"-,Bold"&amp;12Version:   FY25-2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4FD0A-2B86-4495-B5E3-4CAFACF0AE4D}">
  <sheetPr>
    <tabColor rgb="FF00EA6A"/>
    <pageSetUpPr fitToPage="1"/>
  </sheetPr>
  <dimension ref="A1:R90"/>
  <sheetViews>
    <sheetView zoomScale="115" zoomScaleNormal="115" workbookViewId="0">
      <selection sqref="A1:T1"/>
    </sheetView>
  </sheetViews>
  <sheetFormatPr defaultRowHeight="14.4" x14ac:dyDescent="0.3"/>
  <cols>
    <col min="1" max="1" width="21.5546875" customWidth="1"/>
    <col min="2" max="2" width="11.5546875" customWidth="1"/>
    <col min="3" max="3" width="1.109375" customWidth="1"/>
    <col min="4" max="4" width="10.88671875" customWidth="1"/>
    <col min="6" max="6" width="10.77734375" customWidth="1"/>
    <col min="7" max="7" width="10" bestFit="1" customWidth="1"/>
    <col min="11" max="11" width="13.109375" customWidth="1"/>
    <col min="12" max="12" width="11.33203125" customWidth="1"/>
    <col min="13" max="13" width="1.88671875" customWidth="1"/>
    <col min="14" max="14" width="11" customWidth="1"/>
    <col min="16" max="16" width="12.44140625" customWidth="1"/>
    <col min="19" max="19" width="13.109375" customWidth="1"/>
  </cols>
  <sheetData>
    <row r="1" spans="1:17" x14ac:dyDescent="0.3">
      <c r="A1" s="394" t="s">
        <v>188</v>
      </c>
      <c r="B1" s="395"/>
    </row>
    <row r="2" spans="1:17" ht="19.8" customHeight="1" x14ac:dyDescent="0.3">
      <c r="A2" s="394" t="s">
        <v>189</v>
      </c>
      <c r="B2" s="395"/>
      <c r="G2" s="30"/>
      <c r="H2" t="s">
        <v>202</v>
      </c>
    </row>
    <row r="3" spans="1:17" ht="19.8" customHeight="1" x14ac:dyDescent="0.3"/>
    <row r="4" spans="1:17" x14ac:dyDescent="0.3">
      <c r="A4" s="6" t="s">
        <v>190</v>
      </c>
      <c r="B4" s="396" t="s">
        <v>204</v>
      </c>
      <c r="C4" s="171"/>
      <c r="D4" s="171"/>
      <c r="E4" s="171"/>
      <c r="K4" s="396" t="s">
        <v>205</v>
      </c>
      <c r="L4" s="171"/>
      <c r="M4" s="171"/>
      <c r="N4" s="171"/>
    </row>
    <row r="5" spans="1:17" x14ac:dyDescent="0.3">
      <c r="A5" s="6" t="s">
        <v>191</v>
      </c>
      <c r="B5" s="397">
        <v>45114</v>
      </c>
      <c r="C5" s="171"/>
      <c r="D5" s="171"/>
      <c r="E5" s="171"/>
      <c r="K5" s="397">
        <v>45128</v>
      </c>
      <c r="L5" s="171"/>
      <c r="M5" s="171"/>
      <c r="N5" s="171"/>
    </row>
    <row r="6" spans="1:17" x14ac:dyDescent="0.3">
      <c r="A6" s="6" t="s">
        <v>192</v>
      </c>
      <c r="B6" s="396" t="s">
        <v>206</v>
      </c>
      <c r="C6" s="404"/>
      <c r="D6" s="404"/>
      <c r="E6" s="404"/>
      <c r="K6" s="396" t="s">
        <v>206</v>
      </c>
      <c r="L6" s="404"/>
      <c r="M6" s="404"/>
      <c r="N6" s="404"/>
    </row>
    <row r="8" spans="1:17" x14ac:dyDescent="0.3">
      <c r="A8" s="3" t="s">
        <v>207</v>
      </c>
      <c r="D8" s="183"/>
      <c r="E8" s="405" t="s">
        <v>203</v>
      </c>
      <c r="F8" s="406" t="s">
        <v>203</v>
      </c>
      <c r="K8" s="3" t="s">
        <v>208</v>
      </c>
      <c r="N8" s="183"/>
      <c r="O8" s="405" t="s">
        <v>203</v>
      </c>
      <c r="P8" s="406" t="s">
        <v>203</v>
      </c>
    </row>
    <row r="9" spans="1:17" ht="57.6" x14ac:dyDescent="0.3">
      <c r="D9" s="407" t="s">
        <v>209</v>
      </c>
      <c r="E9" s="408" t="s">
        <v>210</v>
      </c>
      <c r="F9" s="409" t="s">
        <v>211</v>
      </c>
      <c r="G9" s="378" t="s">
        <v>114</v>
      </c>
      <c r="N9" s="407" t="s">
        <v>209</v>
      </c>
      <c r="O9" s="408" t="s">
        <v>210</v>
      </c>
      <c r="P9" s="409" t="s">
        <v>211</v>
      </c>
      <c r="Q9" s="378" t="s">
        <v>114</v>
      </c>
    </row>
    <row r="10" spans="1:17" x14ac:dyDescent="0.3">
      <c r="A10" s="398"/>
      <c r="D10" s="399"/>
      <c r="E10" s="400"/>
      <c r="F10" s="400"/>
      <c r="G10" s="379">
        <f>SUM(D10:F10)</f>
        <v>0</v>
      </c>
      <c r="K10" s="398">
        <v>45110</v>
      </c>
      <c r="L10" s="206"/>
      <c r="M10" s="206"/>
      <c r="N10" s="399"/>
      <c r="O10" s="400"/>
      <c r="P10" s="400"/>
      <c r="Q10" s="379">
        <f>SUM(N10:P10)</f>
        <v>0</v>
      </c>
    </row>
    <row r="11" spans="1:17" x14ac:dyDescent="0.3">
      <c r="A11" s="398">
        <v>45096</v>
      </c>
      <c r="D11" s="399"/>
      <c r="E11" s="400"/>
      <c r="F11" s="400"/>
      <c r="G11" s="379">
        <f t="shared" ref="G11:G15" si="0">SUM(D11:F11)</f>
        <v>0</v>
      </c>
      <c r="K11" s="398">
        <v>45112</v>
      </c>
      <c r="L11" s="206"/>
      <c r="M11" s="206"/>
      <c r="N11" s="399"/>
      <c r="O11" s="400"/>
      <c r="P11" s="400"/>
      <c r="Q11" s="379">
        <f t="shared" ref="Q11:Q15" si="1">SUM(N11:P11)</f>
        <v>0</v>
      </c>
    </row>
    <row r="12" spans="1:17" x14ac:dyDescent="0.3">
      <c r="A12" s="398">
        <v>45097</v>
      </c>
      <c r="D12" s="399"/>
      <c r="E12" s="400"/>
      <c r="F12" s="400"/>
      <c r="G12" s="379">
        <f t="shared" si="0"/>
        <v>0</v>
      </c>
      <c r="K12" s="398">
        <v>45113</v>
      </c>
      <c r="L12" s="206"/>
      <c r="M12" s="206"/>
      <c r="N12" s="399"/>
      <c r="O12" s="400"/>
      <c r="P12" s="400"/>
      <c r="Q12" s="379">
        <f t="shared" si="1"/>
        <v>0</v>
      </c>
    </row>
    <row r="13" spans="1:17" x14ac:dyDescent="0.3">
      <c r="A13" s="398">
        <v>45098</v>
      </c>
      <c r="D13" s="399"/>
      <c r="E13" s="400"/>
      <c r="F13" s="400"/>
      <c r="G13" s="379">
        <f t="shared" si="0"/>
        <v>0</v>
      </c>
      <c r="K13" s="398">
        <v>45114</v>
      </c>
      <c r="L13" s="206"/>
      <c r="M13" s="206"/>
      <c r="N13" s="399"/>
      <c r="O13" s="400"/>
      <c r="P13" s="400"/>
      <c r="Q13" s="379">
        <f t="shared" si="1"/>
        <v>0</v>
      </c>
    </row>
    <row r="14" spans="1:17" x14ac:dyDescent="0.3">
      <c r="A14" s="398">
        <v>45099</v>
      </c>
      <c r="D14" s="399"/>
      <c r="E14" s="400"/>
      <c r="F14" s="400"/>
      <c r="G14" s="379">
        <f t="shared" si="0"/>
        <v>0</v>
      </c>
      <c r="K14" s="398">
        <v>45117</v>
      </c>
      <c r="L14" s="206"/>
      <c r="M14" s="206"/>
      <c r="N14" s="399"/>
      <c r="O14" s="400"/>
      <c r="P14" s="400"/>
      <c r="Q14" s="379">
        <f t="shared" si="1"/>
        <v>0</v>
      </c>
    </row>
    <row r="15" spans="1:17" x14ac:dyDescent="0.3">
      <c r="A15" s="398">
        <v>45100</v>
      </c>
      <c r="D15" s="399"/>
      <c r="E15" s="400"/>
      <c r="F15" s="400"/>
      <c r="G15" s="379">
        <f t="shared" si="0"/>
        <v>0</v>
      </c>
      <c r="K15" s="398">
        <v>45118</v>
      </c>
      <c r="L15" s="206"/>
      <c r="M15" s="206"/>
      <c r="N15" s="399"/>
      <c r="O15" s="400"/>
      <c r="P15" s="400"/>
      <c r="Q15" s="379">
        <f t="shared" si="1"/>
        <v>0</v>
      </c>
    </row>
    <row r="16" spans="1:17" x14ac:dyDescent="0.3">
      <c r="A16" s="398">
        <v>45096</v>
      </c>
      <c r="D16" s="399"/>
      <c r="E16" s="400"/>
      <c r="F16" s="400"/>
      <c r="G16" s="379">
        <f t="shared" ref="G16:G25" si="2">SUM(D16:F16)</f>
        <v>0</v>
      </c>
      <c r="K16" s="398">
        <v>45112</v>
      </c>
      <c r="L16" s="206"/>
      <c r="M16" s="206"/>
      <c r="N16" s="399"/>
      <c r="O16" s="400"/>
      <c r="P16" s="400"/>
      <c r="Q16" s="379">
        <f t="shared" ref="Q16:Q25" si="3">SUM(N16:P16)</f>
        <v>0</v>
      </c>
    </row>
    <row r="17" spans="1:18" x14ac:dyDescent="0.3">
      <c r="A17" s="398">
        <v>45097</v>
      </c>
      <c r="D17" s="399"/>
      <c r="E17" s="400"/>
      <c r="F17" s="400"/>
      <c r="G17" s="379">
        <f t="shared" si="2"/>
        <v>0</v>
      </c>
      <c r="K17" s="398">
        <v>45113</v>
      </c>
      <c r="L17" s="206"/>
      <c r="M17" s="206"/>
      <c r="N17" s="399"/>
      <c r="O17" s="400"/>
      <c r="P17" s="400"/>
      <c r="Q17" s="379">
        <f t="shared" si="3"/>
        <v>0</v>
      </c>
    </row>
    <row r="18" spans="1:18" x14ac:dyDescent="0.3">
      <c r="A18" s="398">
        <v>45098</v>
      </c>
      <c r="D18" s="399"/>
      <c r="E18" s="400"/>
      <c r="F18" s="400"/>
      <c r="G18" s="379">
        <f t="shared" si="2"/>
        <v>0</v>
      </c>
      <c r="K18" s="398">
        <v>45114</v>
      </c>
      <c r="L18" s="206"/>
      <c r="M18" s="206"/>
      <c r="N18" s="399"/>
      <c r="O18" s="400"/>
      <c r="P18" s="400"/>
      <c r="Q18" s="379">
        <f t="shared" si="3"/>
        <v>0</v>
      </c>
    </row>
    <row r="19" spans="1:18" x14ac:dyDescent="0.3">
      <c r="A19" s="398">
        <v>45099</v>
      </c>
      <c r="D19" s="399"/>
      <c r="E19" s="400"/>
      <c r="F19" s="400"/>
      <c r="G19" s="379">
        <f t="shared" si="2"/>
        <v>0</v>
      </c>
      <c r="K19" s="398">
        <v>45117</v>
      </c>
      <c r="L19" s="206"/>
      <c r="M19" s="206"/>
      <c r="N19" s="399"/>
      <c r="O19" s="400"/>
      <c r="P19" s="400"/>
      <c r="Q19" s="379">
        <f t="shared" si="3"/>
        <v>0</v>
      </c>
    </row>
    <row r="20" spans="1:18" x14ac:dyDescent="0.3">
      <c r="A20" s="398">
        <v>45100</v>
      </c>
      <c r="D20" s="399"/>
      <c r="E20" s="400"/>
      <c r="F20" s="400"/>
      <c r="G20" s="379">
        <f t="shared" ref="G20:G24" si="4">SUM(D20:F20)</f>
        <v>0</v>
      </c>
      <c r="K20" s="398">
        <v>45118</v>
      </c>
      <c r="L20" s="206"/>
      <c r="M20" s="206"/>
      <c r="N20" s="399"/>
      <c r="O20" s="400"/>
      <c r="P20" s="400"/>
      <c r="Q20" s="379">
        <f t="shared" ref="Q20:Q24" si="5">SUM(N20:P20)</f>
        <v>0</v>
      </c>
    </row>
    <row r="21" spans="1:18" x14ac:dyDescent="0.3">
      <c r="A21" s="398">
        <v>45103</v>
      </c>
      <c r="D21" s="399"/>
      <c r="E21" s="400"/>
      <c r="F21" s="400"/>
      <c r="G21" s="379">
        <f t="shared" si="4"/>
        <v>0</v>
      </c>
      <c r="K21" s="398">
        <v>45119</v>
      </c>
      <c r="L21" s="206"/>
      <c r="M21" s="206"/>
      <c r="N21" s="399"/>
      <c r="O21" s="400"/>
      <c r="P21" s="400"/>
      <c r="Q21" s="379">
        <f t="shared" si="5"/>
        <v>0</v>
      </c>
    </row>
    <row r="22" spans="1:18" x14ac:dyDescent="0.3">
      <c r="A22" s="398">
        <v>45104</v>
      </c>
      <c r="D22" s="399"/>
      <c r="E22" s="400"/>
      <c r="F22" s="400"/>
      <c r="G22" s="379">
        <f t="shared" si="4"/>
        <v>0</v>
      </c>
      <c r="K22" s="398">
        <v>45120</v>
      </c>
      <c r="L22" s="206"/>
      <c r="M22" s="206"/>
      <c r="N22" s="399"/>
      <c r="O22" s="400"/>
      <c r="P22" s="400"/>
      <c r="Q22" s="379">
        <f t="shared" si="5"/>
        <v>0</v>
      </c>
    </row>
    <row r="23" spans="1:18" x14ac:dyDescent="0.3">
      <c r="A23" s="398"/>
      <c r="D23" s="399"/>
      <c r="E23" s="400"/>
      <c r="F23" s="400"/>
      <c r="G23" s="379">
        <f t="shared" si="4"/>
        <v>0</v>
      </c>
      <c r="K23" s="398"/>
      <c r="L23" s="206"/>
      <c r="M23" s="206"/>
      <c r="N23" s="399"/>
      <c r="O23" s="400"/>
      <c r="P23" s="400"/>
      <c r="Q23" s="379">
        <f t="shared" si="5"/>
        <v>0</v>
      </c>
    </row>
    <row r="24" spans="1:18" x14ac:dyDescent="0.3">
      <c r="A24" s="398"/>
      <c r="D24" s="399"/>
      <c r="E24" s="400"/>
      <c r="F24" s="400"/>
      <c r="G24" s="379">
        <f t="shared" si="4"/>
        <v>0</v>
      </c>
      <c r="K24" s="398"/>
      <c r="L24" s="206"/>
      <c r="M24" s="206"/>
      <c r="N24" s="399"/>
      <c r="O24" s="400"/>
      <c r="P24" s="400"/>
      <c r="Q24" s="379">
        <f t="shared" si="5"/>
        <v>0</v>
      </c>
    </row>
    <row r="25" spans="1:18" x14ac:dyDescent="0.3">
      <c r="A25" s="414"/>
      <c r="D25" s="401"/>
      <c r="E25" s="402"/>
      <c r="F25" s="402"/>
      <c r="G25" s="380">
        <f t="shared" si="2"/>
        <v>0</v>
      </c>
      <c r="K25" s="398"/>
      <c r="L25" s="206"/>
      <c r="M25" s="206"/>
      <c r="N25" s="401"/>
      <c r="O25" s="402"/>
      <c r="P25" s="402"/>
      <c r="Q25" s="380">
        <f t="shared" si="3"/>
        <v>0</v>
      </c>
    </row>
    <row r="26" spans="1:18" x14ac:dyDescent="0.3">
      <c r="A26" s="381"/>
      <c r="C26" s="192" t="s">
        <v>193</v>
      </c>
      <c r="D26" s="379">
        <f>SUM(D10:D25)</f>
        <v>0</v>
      </c>
      <c r="E26" s="382">
        <f>SUM(E10:E25)</f>
        <v>0</v>
      </c>
      <c r="F26" s="383">
        <f>SUM(F10:F25)</f>
        <v>0</v>
      </c>
      <c r="G26" s="379">
        <f>SUM(G10:G25)</f>
        <v>0</v>
      </c>
      <c r="K26" s="381"/>
      <c r="M26" s="192" t="s">
        <v>193</v>
      </c>
      <c r="N26" s="379">
        <f>SUM(N10:N25)</f>
        <v>0</v>
      </c>
      <c r="O26" s="382">
        <f>SUM(O10:O25)</f>
        <v>0</v>
      </c>
      <c r="P26" s="383">
        <f>SUM(P10:P25)</f>
        <v>0</v>
      </c>
      <c r="Q26" s="379">
        <f>SUM(Q10:Q25)</f>
        <v>0</v>
      </c>
    </row>
    <row r="27" spans="1:18" x14ac:dyDescent="0.3">
      <c r="B27" s="384"/>
      <c r="C27" s="385" t="s">
        <v>194</v>
      </c>
      <c r="D27" s="208" t="e">
        <f>D26/G$26</f>
        <v>#DIV/0!</v>
      </c>
      <c r="E27" s="208" t="e">
        <f>E26/G$26</f>
        <v>#DIV/0!</v>
      </c>
      <c r="F27" s="208" t="e">
        <f>F26/G$26</f>
        <v>#DIV/0!</v>
      </c>
      <c r="G27" s="386" t="e">
        <f>SUM(D27:F27)</f>
        <v>#DIV/0!</v>
      </c>
      <c r="H27" s="384" t="s">
        <v>195</v>
      </c>
      <c r="L27" s="384"/>
      <c r="M27" s="385" t="s">
        <v>194</v>
      </c>
      <c r="N27" s="208" t="e">
        <f>N26/Q$26</f>
        <v>#DIV/0!</v>
      </c>
      <c r="O27" s="208" t="e">
        <f>O26/Q$26</f>
        <v>#DIV/0!</v>
      </c>
      <c r="P27" s="208" t="e">
        <f>P26/Q$26</f>
        <v>#DIV/0!</v>
      </c>
      <c r="Q27" s="386" t="e">
        <f>SUM(N27:P27)</f>
        <v>#DIV/0!</v>
      </c>
      <c r="R27" s="384" t="s">
        <v>195</v>
      </c>
    </row>
    <row r="28" spans="1:18" x14ac:dyDescent="0.3">
      <c r="B28" s="384"/>
      <c r="C28" s="384"/>
      <c r="D28" s="384"/>
      <c r="E28" s="384"/>
      <c r="F28" s="384"/>
      <c r="G28" s="384"/>
      <c r="H28" s="384"/>
      <c r="L28" s="384"/>
      <c r="M28" s="384"/>
      <c r="N28" s="384"/>
      <c r="O28" s="384"/>
      <c r="P28" s="384"/>
      <c r="Q28" s="384"/>
      <c r="R28" s="384"/>
    </row>
    <row r="29" spans="1:18" ht="28.8" x14ac:dyDescent="0.3">
      <c r="A29" s="403" t="s">
        <v>212</v>
      </c>
      <c r="B29" s="403" t="s">
        <v>213</v>
      </c>
      <c r="E29" s="183"/>
      <c r="F29" s="183"/>
      <c r="G29" s="183"/>
      <c r="K29" s="403" t="s">
        <v>214</v>
      </c>
      <c r="L29" s="403" t="s">
        <v>213</v>
      </c>
      <c r="M29" s="387"/>
      <c r="O29" s="183"/>
      <c r="P29" s="183"/>
      <c r="Q29" s="183"/>
    </row>
    <row r="30" spans="1:18" x14ac:dyDescent="0.3">
      <c r="A30" s="398">
        <v>45105</v>
      </c>
      <c r="B30" s="399">
        <v>8</v>
      </c>
      <c r="D30" s="384" t="e">
        <f t="shared" ref="D30:D39" si="6">B30*D$27</f>
        <v>#DIV/0!</v>
      </c>
      <c r="E30" s="384" t="e">
        <f t="shared" ref="E30:E39" si="7">B30*E$27</f>
        <v>#DIV/0!</v>
      </c>
      <c r="F30" s="384" t="e">
        <f t="shared" ref="F30:F39" si="8">B30*F$27</f>
        <v>#DIV/0!</v>
      </c>
      <c r="G30" s="384" t="e">
        <f>SUM(D30:F30)</f>
        <v>#DIV/0!</v>
      </c>
      <c r="K30" s="398">
        <v>45111</v>
      </c>
      <c r="L30" s="399">
        <v>6</v>
      </c>
      <c r="M30" s="384"/>
      <c r="N30" s="384" t="e">
        <f t="shared" ref="N30:N39" si="9">L30*N$27</f>
        <v>#DIV/0!</v>
      </c>
      <c r="O30" s="384" t="e">
        <f t="shared" ref="O30:O39" si="10">L30*O$27</f>
        <v>#DIV/0!</v>
      </c>
      <c r="P30" s="384" t="e">
        <f t="shared" ref="P30:P39" si="11">L30*P$27</f>
        <v>#DIV/0!</v>
      </c>
      <c r="Q30" s="384" t="e">
        <f>SUM(N30:P30)</f>
        <v>#DIV/0!</v>
      </c>
    </row>
    <row r="31" spans="1:18" x14ac:dyDescent="0.3">
      <c r="A31" s="398">
        <v>45106</v>
      </c>
      <c r="B31" s="399">
        <v>2</v>
      </c>
      <c r="D31" s="384" t="e">
        <f t="shared" si="6"/>
        <v>#DIV/0!</v>
      </c>
      <c r="E31" s="384" t="e">
        <f t="shared" si="7"/>
        <v>#DIV/0!</v>
      </c>
      <c r="F31" s="384" t="e">
        <f t="shared" si="8"/>
        <v>#DIV/0!</v>
      </c>
      <c r="G31" s="384" t="e">
        <f t="shared" ref="G31:G39" si="12">SUM(D31:F31)</f>
        <v>#DIV/0!</v>
      </c>
      <c r="K31" s="398"/>
      <c r="L31" s="399"/>
      <c r="M31" s="384"/>
      <c r="N31" s="384" t="e">
        <f t="shared" si="9"/>
        <v>#DIV/0!</v>
      </c>
      <c r="O31" s="384" t="e">
        <f t="shared" si="10"/>
        <v>#DIV/0!</v>
      </c>
      <c r="P31" s="384" t="e">
        <f t="shared" si="11"/>
        <v>#DIV/0!</v>
      </c>
      <c r="Q31" s="384" t="e">
        <f t="shared" ref="Q31:Q39" si="13">SUM(N31:P31)</f>
        <v>#DIV/0!</v>
      </c>
    </row>
    <row r="32" spans="1:18" x14ac:dyDescent="0.3">
      <c r="A32" s="398">
        <v>45107</v>
      </c>
      <c r="B32" s="399">
        <v>2</v>
      </c>
      <c r="D32" s="384" t="e">
        <f t="shared" si="6"/>
        <v>#DIV/0!</v>
      </c>
      <c r="E32" s="384" t="e">
        <f t="shared" si="7"/>
        <v>#DIV/0!</v>
      </c>
      <c r="F32" s="384" t="e">
        <f t="shared" si="8"/>
        <v>#DIV/0!</v>
      </c>
      <c r="G32" s="384" t="e">
        <f t="shared" si="12"/>
        <v>#DIV/0!</v>
      </c>
      <c r="K32" s="398"/>
      <c r="L32" s="399"/>
      <c r="M32" s="384"/>
      <c r="N32" s="384" t="e">
        <f t="shared" si="9"/>
        <v>#DIV/0!</v>
      </c>
      <c r="O32" s="384" t="e">
        <f t="shared" si="10"/>
        <v>#DIV/0!</v>
      </c>
      <c r="P32" s="384" t="e">
        <f t="shared" si="11"/>
        <v>#DIV/0!</v>
      </c>
      <c r="Q32" s="384" t="e">
        <f t="shared" si="13"/>
        <v>#DIV/0!</v>
      </c>
    </row>
    <row r="33" spans="1:18" x14ac:dyDescent="0.3">
      <c r="A33" s="398"/>
      <c r="B33" s="399"/>
      <c r="D33" s="384" t="e">
        <f t="shared" si="6"/>
        <v>#DIV/0!</v>
      </c>
      <c r="E33" s="384" t="e">
        <f t="shared" si="7"/>
        <v>#DIV/0!</v>
      </c>
      <c r="F33" s="384" t="e">
        <f t="shared" si="8"/>
        <v>#DIV/0!</v>
      </c>
      <c r="G33" s="384" t="e">
        <f t="shared" si="12"/>
        <v>#DIV/0!</v>
      </c>
      <c r="K33" s="398"/>
      <c r="L33" s="399"/>
      <c r="M33" s="384"/>
      <c r="N33" s="384" t="e">
        <f t="shared" si="9"/>
        <v>#DIV/0!</v>
      </c>
      <c r="O33" s="384" t="e">
        <f t="shared" si="10"/>
        <v>#DIV/0!</v>
      </c>
      <c r="P33" s="384" t="e">
        <f t="shared" si="11"/>
        <v>#DIV/0!</v>
      </c>
      <c r="Q33" s="384" t="e">
        <f t="shared" si="13"/>
        <v>#DIV/0!</v>
      </c>
    </row>
    <row r="34" spans="1:18" x14ac:dyDescent="0.3">
      <c r="A34" s="398"/>
      <c r="B34" s="399"/>
      <c r="D34" s="384" t="e">
        <f t="shared" si="6"/>
        <v>#DIV/0!</v>
      </c>
      <c r="E34" s="384" t="e">
        <f t="shared" si="7"/>
        <v>#DIV/0!</v>
      </c>
      <c r="F34" s="384" t="e">
        <f t="shared" si="8"/>
        <v>#DIV/0!</v>
      </c>
      <c r="G34" s="384" t="e">
        <f t="shared" si="12"/>
        <v>#DIV/0!</v>
      </c>
      <c r="K34" s="398"/>
      <c r="L34" s="399"/>
      <c r="M34" s="384"/>
      <c r="N34" s="384" t="e">
        <f t="shared" si="9"/>
        <v>#DIV/0!</v>
      </c>
      <c r="O34" s="384" t="e">
        <f t="shared" si="10"/>
        <v>#DIV/0!</v>
      </c>
      <c r="P34" s="384" t="e">
        <f t="shared" si="11"/>
        <v>#DIV/0!</v>
      </c>
      <c r="Q34" s="384" t="e">
        <f t="shared" si="13"/>
        <v>#DIV/0!</v>
      </c>
    </row>
    <row r="35" spans="1:18" x14ac:dyDescent="0.3">
      <c r="A35" s="398"/>
      <c r="B35" s="399"/>
      <c r="D35" s="384" t="e">
        <f t="shared" si="6"/>
        <v>#DIV/0!</v>
      </c>
      <c r="E35" s="384" t="e">
        <f t="shared" si="7"/>
        <v>#DIV/0!</v>
      </c>
      <c r="F35" s="384" t="e">
        <f t="shared" si="8"/>
        <v>#DIV/0!</v>
      </c>
      <c r="G35" s="384" t="e">
        <f t="shared" si="12"/>
        <v>#DIV/0!</v>
      </c>
      <c r="K35" s="398"/>
      <c r="L35" s="399"/>
      <c r="M35" s="384"/>
      <c r="N35" s="384" t="e">
        <f t="shared" si="9"/>
        <v>#DIV/0!</v>
      </c>
      <c r="O35" s="384" t="e">
        <f t="shared" si="10"/>
        <v>#DIV/0!</v>
      </c>
      <c r="P35" s="384" t="e">
        <f t="shared" si="11"/>
        <v>#DIV/0!</v>
      </c>
      <c r="Q35" s="384" t="e">
        <f t="shared" si="13"/>
        <v>#DIV/0!</v>
      </c>
    </row>
    <row r="36" spans="1:18" x14ac:dyDescent="0.3">
      <c r="A36" s="398"/>
      <c r="B36" s="399"/>
      <c r="D36" s="384" t="e">
        <f t="shared" si="6"/>
        <v>#DIV/0!</v>
      </c>
      <c r="E36" s="384" t="e">
        <f t="shared" si="7"/>
        <v>#DIV/0!</v>
      </c>
      <c r="F36" s="384" t="e">
        <f t="shared" si="8"/>
        <v>#DIV/0!</v>
      </c>
      <c r="G36" s="384" t="e">
        <f t="shared" si="12"/>
        <v>#DIV/0!</v>
      </c>
      <c r="K36" s="398"/>
      <c r="L36" s="399"/>
      <c r="M36" s="384"/>
      <c r="N36" s="384" t="e">
        <f t="shared" si="9"/>
        <v>#DIV/0!</v>
      </c>
      <c r="O36" s="384" t="e">
        <f t="shared" si="10"/>
        <v>#DIV/0!</v>
      </c>
      <c r="P36" s="384" t="e">
        <f t="shared" si="11"/>
        <v>#DIV/0!</v>
      </c>
      <c r="Q36" s="384" t="e">
        <f t="shared" si="13"/>
        <v>#DIV/0!</v>
      </c>
    </row>
    <row r="37" spans="1:18" x14ac:dyDescent="0.3">
      <c r="A37" s="398"/>
      <c r="B37" s="399"/>
      <c r="D37" s="384" t="e">
        <f t="shared" si="6"/>
        <v>#DIV/0!</v>
      </c>
      <c r="E37" s="384" t="e">
        <f t="shared" si="7"/>
        <v>#DIV/0!</v>
      </c>
      <c r="F37" s="384" t="e">
        <f t="shared" si="8"/>
        <v>#DIV/0!</v>
      </c>
      <c r="G37" s="384" t="e">
        <f t="shared" si="12"/>
        <v>#DIV/0!</v>
      </c>
      <c r="K37" s="398"/>
      <c r="L37" s="399"/>
      <c r="M37" s="384"/>
      <c r="N37" s="384" t="e">
        <f t="shared" si="9"/>
        <v>#DIV/0!</v>
      </c>
      <c r="O37" s="384" t="e">
        <f t="shared" si="10"/>
        <v>#DIV/0!</v>
      </c>
      <c r="P37" s="384" t="e">
        <f t="shared" si="11"/>
        <v>#DIV/0!</v>
      </c>
      <c r="Q37" s="384" t="e">
        <f t="shared" si="13"/>
        <v>#DIV/0!</v>
      </c>
    </row>
    <row r="38" spans="1:18" x14ac:dyDescent="0.3">
      <c r="A38" s="398"/>
      <c r="B38" s="399"/>
      <c r="D38" s="384" t="e">
        <f t="shared" si="6"/>
        <v>#DIV/0!</v>
      </c>
      <c r="E38" s="384" t="e">
        <f t="shared" si="7"/>
        <v>#DIV/0!</v>
      </c>
      <c r="F38" s="384" t="e">
        <f t="shared" si="8"/>
        <v>#DIV/0!</v>
      </c>
      <c r="G38" s="384" t="e">
        <f t="shared" si="12"/>
        <v>#DIV/0!</v>
      </c>
      <c r="K38" s="398"/>
      <c r="L38" s="399"/>
      <c r="M38" s="384"/>
      <c r="N38" s="384" t="e">
        <f t="shared" si="9"/>
        <v>#DIV/0!</v>
      </c>
      <c r="O38" s="384" t="e">
        <f t="shared" si="10"/>
        <v>#DIV/0!</v>
      </c>
      <c r="P38" s="384" t="e">
        <f t="shared" si="11"/>
        <v>#DIV/0!</v>
      </c>
      <c r="Q38" s="384" t="e">
        <f t="shared" si="13"/>
        <v>#DIV/0!</v>
      </c>
    </row>
    <row r="39" spans="1:18" x14ac:dyDescent="0.3">
      <c r="A39" s="398"/>
      <c r="B39" s="401"/>
      <c r="D39" s="388" t="e">
        <f t="shared" si="6"/>
        <v>#DIV/0!</v>
      </c>
      <c r="E39" s="388" t="e">
        <f t="shared" si="7"/>
        <v>#DIV/0!</v>
      </c>
      <c r="F39" s="388" t="e">
        <f t="shared" si="8"/>
        <v>#DIV/0!</v>
      </c>
      <c r="G39" s="388" t="e">
        <f t="shared" si="12"/>
        <v>#DIV/0!</v>
      </c>
      <c r="K39" s="398"/>
      <c r="L39" s="401"/>
      <c r="M39" s="384"/>
      <c r="N39" s="388" t="e">
        <f t="shared" si="9"/>
        <v>#DIV/0!</v>
      </c>
      <c r="O39" s="388" t="e">
        <f t="shared" si="10"/>
        <v>#DIV/0!</v>
      </c>
      <c r="P39" s="388" t="e">
        <f t="shared" si="11"/>
        <v>#DIV/0!</v>
      </c>
      <c r="Q39" s="388" t="e">
        <f t="shared" si="13"/>
        <v>#DIV/0!</v>
      </c>
    </row>
    <row r="40" spans="1:18" x14ac:dyDescent="0.3">
      <c r="A40" s="192" t="s">
        <v>196</v>
      </c>
      <c r="B40" s="384">
        <f>SUM(B30:B39)</f>
        <v>12</v>
      </c>
      <c r="D40" s="384" t="e">
        <f>SUM(D30:D39)</f>
        <v>#DIV/0!</v>
      </c>
      <c r="E40" s="382" t="e">
        <f>SUM(E30:E39)</f>
        <v>#DIV/0!</v>
      </c>
      <c r="F40" s="383" t="e">
        <f>SUM(F30:F39)</f>
        <v>#DIV/0!</v>
      </c>
      <c r="G40" s="384" t="e">
        <f>SUM(G30:G39)</f>
        <v>#DIV/0!</v>
      </c>
      <c r="K40" s="192" t="s">
        <v>196</v>
      </c>
      <c r="L40" s="384">
        <f>SUM(L30:L39)</f>
        <v>6</v>
      </c>
      <c r="M40" s="384"/>
      <c r="N40" s="384" t="e">
        <f>SUM(N30:N39)</f>
        <v>#DIV/0!</v>
      </c>
      <c r="O40" s="382" t="e">
        <f>SUM(O30:O39)</f>
        <v>#DIV/0!</v>
      </c>
      <c r="P40" s="383" t="e">
        <f>SUM(P30:P39)</f>
        <v>#DIV/0!</v>
      </c>
      <c r="Q40" s="384" t="e">
        <f>SUM(Q30:Q39)</f>
        <v>#DIV/0!</v>
      </c>
    </row>
    <row r="41" spans="1:18" x14ac:dyDescent="0.3">
      <c r="A41" s="192"/>
      <c r="B41" s="384"/>
      <c r="E41" s="384"/>
      <c r="F41" s="384"/>
      <c r="G41" s="384"/>
      <c r="K41" s="192"/>
      <c r="L41" s="384"/>
      <c r="M41" s="384"/>
      <c r="O41" s="384"/>
      <c r="P41" s="384"/>
      <c r="Q41" s="384"/>
    </row>
    <row r="42" spans="1:18" ht="15" thickBot="1" x14ac:dyDescent="0.35">
      <c r="B42" s="384"/>
      <c r="C42" s="384"/>
      <c r="D42" s="384"/>
      <c r="E42" s="384"/>
      <c r="F42" s="384"/>
      <c r="G42" s="384"/>
      <c r="L42" s="384"/>
      <c r="M42" s="384"/>
      <c r="N42" s="384"/>
      <c r="O42" s="384"/>
      <c r="P42" s="384"/>
      <c r="Q42" s="384"/>
    </row>
    <row r="43" spans="1:18" ht="15" thickBot="1" x14ac:dyDescent="0.35">
      <c r="C43" s="192" t="s">
        <v>197</v>
      </c>
      <c r="D43" s="389" t="e">
        <f>D26+D40</f>
        <v>#DIV/0!</v>
      </c>
      <c r="E43" s="390" t="e">
        <f>E26+E40</f>
        <v>#DIV/0!</v>
      </c>
      <c r="F43" s="391" t="e">
        <f>F26+F40</f>
        <v>#DIV/0!</v>
      </c>
      <c r="G43" s="384" t="e">
        <f>SUM(D43:F43)</f>
        <v>#DIV/0!</v>
      </c>
      <c r="H43" t="s">
        <v>198</v>
      </c>
      <c r="M43" s="192" t="s">
        <v>197</v>
      </c>
      <c r="N43" s="389" t="e">
        <f>N26+N40</f>
        <v>#DIV/0!</v>
      </c>
      <c r="O43" s="390" t="e">
        <f>O26+O40</f>
        <v>#DIV/0!</v>
      </c>
      <c r="P43" s="391" t="e">
        <f>P26+P40</f>
        <v>#DIV/0!</v>
      </c>
      <c r="Q43" s="384" t="e">
        <f>SUM(N43:P43)</f>
        <v>#DIV/0!</v>
      </c>
      <c r="R43" t="s">
        <v>215</v>
      </c>
    </row>
    <row r="45" spans="1:18" x14ac:dyDescent="0.3">
      <c r="C45" s="192" t="s">
        <v>199</v>
      </c>
      <c r="D45" s="208" t="e">
        <f>D43/G$43</f>
        <v>#DIV/0!</v>
      </c>
      <c r="E45" s="410" t="e">
        <f>E43/G$43</f>
        <v>#DIV/0!</v>
      </c>
      <c r="F45" s="411" t="e">
        <f>F43/G$43</f>
        <v>#DIV/0!</v>
      </c>
      <c r="G45" s="392" t="e">
        <f>SUM(D45:F45)</f>
        <v>#DIV/0!</v>
      </c>
      <c r="H45" s="384" t="s">
        <v>195</v>
      </c>
      <c r="N45" s="208" t="e">
        <f>N43/Q$43</f>
        <v>#DIV/0!</v>
      </c>
      <c r="O45" s="410" t="e">
        <f>O43/Q$43</f>
        <v>#DIV/0!</v>
      </c>
      <c r="P45" s="411" t="e">
        <f>P43/Q$43</f>
        <v>#DIV/0!</v>
      </c>
      <c r="Q45" s="392" t="e">
        <f>SUM(N45:P45)</f>
        <v>#DIV/0!</v>
      </c>
      <c r="R45" s="384" t="s">
        <v>195</v>
      </c>
    </row>
    <row r="46" spans="1:18" ht="22.8" customHeight="1" x14ac:dyDescent="0.3">
      <c r="B46" s="393" t="s">
        <v>200</v>
      </c>
      <c r="C46" s="192"/>
      <c r="D46" s="192"/>
      <c r="F46" s="208"/>
      <c r="G46" s="392"/>
      <c r="L46" s="393" t="s">
        <v>200</v>
      </c>
      <c r="O46" s="208"/>
      <c r="P46" s="208"/>
      <c r="Q46" s="392"/>
    </row>
    <row r="47" spans="1:18" s="206" customFormat="1" x14ac:dyDescent="0.3">
      <c r="A47" s="206" t="s">
        <v>201</v>
      </c>
      <c r="K47" s="206" t="s">
        <v>201</v>
      </c>
    </row>
    <row r="48" spans="1:18" s="206" customFormat="1" x14ac:dyDescent="0.3">
      <c r="A48" s="412"/>
    </row>
    <row r="49" spans="1:1" s="206" customFormat="1" x14ac:dyDescent="0.3">
      <c r="A49" s="412"/>
    </row>
    <row r="50" spans="1:1" s="206" customFormat="1" x14ac:dyDescent="0.3">
      <c r="A50" s="206" t="s">
        <v>217</v>
      </c>
    </row>
    <row r="51" spans="1:1" s="206" customFormat="1" x14ac:dyDescent="0.3">
      <c r="A51" s="206" t="s">
        <v>218</v>
      </c>
    </row>
    <row r="52" spans="1:1" s="206" customFormat="1" x14ac:dyDescent="0.3"/>
    <row r="53" spans="1:1" s="206" customFormat="1" x14ac:dyDescent="0.3">
      <c r="A53" s="206" t="s">
        <v>216</v>
      </c>
    </row>
    <row r="54" spans="1:1" s="206" customFormat="1" x14ac:dyDescent="0.3"/>
    <row r="55" spans="1:1" s="206" customFormat="1" x14ac:dyDescent="0.3"/>
    <row r="56" spans="1:1" s="206" customFormat="1" x14ac:dyDescent="0.3"/>
    <row r="88" spans="1:5" x14ac:dyDescent="0.3">
      <c r="A88" s="192"/>
      <c r="E88" s="334"/>
    </row>
    <row r="89" spans="1:5" x14ac:dyDescent="0.3">
      <c r="A89" s="192"/>
      <c r="E89" s="334"/>
    </row>
    <row r="90" spans="1:5" x14ac:dyDescent="0.3">
      <c r="A90" s="192"/>
      <c r="B90" s="384"/>
      <c r="E90" s="188"/>
    </row>
  </sheetData>
  <sheetProtection algorithmName="SHA-512" hashValue="0pmUNK+TGg7fWzivVFD+j8FoMTmJj+glCdcjFu1NeB/27RTlxp9zHPkuqstEpad/h0WYh1zHSmeXWMdX2kZ6AQ==" saltValue="4jbx0nYynfHJlfEG8fbKWQ==" spinCount="100000" sheet="1" objects="1" scenarios="1"/>
  <pageMargins left="0.7" right="0.7" top="0.75" bottom="0.75" header="0.3" footer="0.3"/>
  <pageSetup scale="59" orientation="landscape" r:id="rId1"/>
  <headerFooter>
    <oddFooter>&amp;L&amp;"-,Bold"&amp;12Version:   FY25-2</oddFooter>
  </headerFooter>
  <rowBreaks count="1" manualBreakCount="1">
    <brk id="54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BF429-7144-404B-ADF8-06E273EB3BF2}">
  <sheetPr>
    <tabColor rgb="FF00EA6A"/>
    <pageSetUpPr fitToPage="1"/>
  </sheetPr>
  <dimension ref="A1:R92"/>
  <sheetViews>
    <sheetView zoomScale="115" zoomScaleNormal="115" workbookViewId="0">
      <selection activeCell="A30" sqref="A30"/>
    </sheetView>
  </sheetViews>
  <sheetFormatPr defaultRowHeight="14.4" x14ac:dyDescent="0.3"/>
  <cols>
    <col min="1" max="1" width="21.5546875" customWidth="1"/>
    <col min="2" max="2" width="11.5546875" customWidth="1"/>
    <col min="3" max="3" width="1.109375" customWidth="1"/>
    <col min="4" max="4" width="10.88671875" customWidth="1"/>
    <col min="6" max="6" width="10.77734375" customWidth="1"/>
    <col min="7" max="7" width="10" bestFit="1" customWidth="1"/>
    <col min="11" max="11" width="13.109375" customWidth="1"/>
    <col min="12" max="12" width="11.33203125" customWidth="1"/>
    <col min="13" max="13" width="1.88671875" customWidth="1"/>
    <col min="14" max="14" width="11" customWidth="1"/>
    <col min="16" max="16" width="12.44140625" customWidth="1"/>
    <col min="19" max="19" width="13.109375" customWidth="1"/>
  </cols>
  <sheetData>
    <row r="1" spans="1:17" x14ac:dyDescent="0.3">
      <c r="A1" s="394" t="s">
        <v>188</v>
      </c>
      <c r="B1" s="395"/>
    </row>
    <row r="2" spans="1:17" ht="19.8" customHeight="1" x14ac:dyDescent="0.3">
      <c r="A2" s="394" t="s">
        <v>189</v>
      </c>
      <c r="B2" s="395"/>
      <c r="G2" s="30"/>
      <c r="H2" t="s">
        <v>202</v>
      </c>
    </row>
    <row r="3" spans="1:17" ht="19.8" customHeight="1" x14ac:dyDescent="0.3"/>
    <row r="4" spans="1:17" x14ac:dyDescent="0.3">
      <c r="A4" s="6" t="s">
        <v>190</v>
      </c>
      <c r="B4" s="396" t="s">
        <v>204</v>
      </c>
      <c r="C4" s="171"/>
      <c r="D4" s="171"/>
      <c r="E4" s="171"/>
      <c r="K4" s="396" t="s">
        <v>205</v>
      </c>
      <c r="L4" s="171"/>
      <c r="M4" s="171"/>
      <c r="N4" s="171"/>
    </row>
    <row r="5" spans="1:17" x14ac:dyDescent="0.3">
      <c r="A5" s="6" t="s">
        <v>191</v>
      </c>
      <c r="B5" s="397">
        <v>45114</v>
      </c>
      <c r="C5" s="171"/>
      <c r="D5" s="171"/>
      <c r="E5" s="171"/>
      <c r="K5" s="397">
        <v>45128</v>
      </c>
      <c r="L5" s="171"/>
      <c r="M5" s="171"/>
      <c r="N5" s="171"/>
    </row>
    <row r="6" spans="1:17" x14ac:dyDescent="0.3">
      <c r="A6" s="6" t="s">
        <v>192</v>
      </c>
      <c r="B6" s="396" t="s">
        <v>206</v>
      </c>
      <c r="C6" s="404"/>
      <c r="D6" s="404"/>
      <c r="E6" s="404"/>
      <c r="K6" s="396" t="s">
        <v>206</v>
      </c>
      <c r="L6" s="404"/>
      <c r="M6" s="404"/>
      <c r="N6" s="404"/>
    </row>
    <row r="8" spans="1:17" x14ac:dyDescent="0.3">
      <c r="A8" s="3" t="s">
        <v>219</v>
      </c>
      <c r="D8" s="183"/>
      <c r="E8" s="405" t="s">
        <v>203</v>
      </c>
      <c r="F8" s="406" t="s">
        <v>203</v>
      </c>
      <c r="K8" s="3" t="s">
        <v>219</v>
      </c>
      <c r="N8" s="183"/>
      <c r="O8" s="405" t="s">
        <v>203</v>
      </c>
      <c r="P8" s="406" t="s">
        <v>203</v>
      </c>
    </row>
    <row r="9" spans="1:17" ht="57.6" x14ac:dyDescent="0.3">
      <c r="D9" s="407" t="s">
        <v>209</v>
      </c>
      <c r="E9" s="408" t="s">
        <v>210</v>
      </c>
      <c r="F9" s="409" t="s">
        <v>211</v>
      </c>
      <c r="G9" s="378" t="s">
        <v>114</v>
      </c>
      <c r="N9" s="407" t="s">
        <v>209</v>
      </c>
      <c r="O9" s="408" t="s">
        <v>210</v>
      </c>
      <c r="P9" s="409" t="s">
        <v>211</v>
      </c>
      <c r="Q9" s="378" t="s">
        <v>114</v>
      </c>
    </row>
    <row r="10" spans="1:17" x14ac:dyDescent="0.3">
      <c r="A10" s="398"/>
      <c r="D10" s="399"/>
      <c r="E10" s="400"/>
      <c r="F10" s="400"/>
      <c r="G10" s="379">
        <f>SUM(D10:F10)</f>
        <v>0</v>
      </c>
      <c r="K10" s="398">
        <v>45110</v>
      </c>
      <c r="L10" s="206"/>
      <c r="M10" s="206"/>
      <c r="N10" s="399"/>
      <c r="O10" s="400"/>
      <c r="P10" s="400"/>
      <c r="Q10" s="379">
        <f>SUM(N10:P10)</f>
        <v>0</v>
      </c>
    </row>
    <row r="11" spans="1:17" x14ac:dyDescent="0.3">
      <c r="A11" s="398">
        <v>45096</v>
      </c>
      <c r="D11" s="399"/>
      <c r="E11" s="400"/>
      <c r="F11" s="400"/>
      <c r="G11" s="379">
        <f t="shared" ref="G11:G15" si="0">SUM(D11:F11)</f>
        <v>0</v>
      </c>
      <c r="K11" s="398">
        <v>45112</v>
      </c>
      <c r="L11" s="206"/>
      <c r="M11" s="206"/>
      <c r="N11" s="399"/>
      <c r="O11" s="400"/>
      <c r="P11" s="400"/>
      <c r="Q11" s="379">
        <f t="shared" ref="Q11:Q15" si="1">SUM(N11:P11)</f>
        <v>0</v>
      </c>
    </row>
    <row r="12" spans="1:17" x14ac:dyDescent="0.3">
      <c r="A12" s="398">
        <v>45097</v>
      </c>
      <c r="D12" s="399"/>
      <c r="E12" s="400"/>
      <c r="F12" s="400"/>
      <c r="G12" s="379">
        <f t="shared" si="0"/>
        <v>0</v>
      </c>
      <c r="K12" s="398">
        <v>45113</v>
      </c>
      <c r="L12" s="206"/>
      <c r="M12" s="206"/>
      <c r="N12" s="399"/>
      <c r="O12" s="400"/>
      <c r="P12" s="400"/>
      <c r="Q12" s="379">
        <f t="shared" si="1"/>
        <v>0</v>
      </c>
    </row>
    <row r="13" spans="1:17" x14ac:dyDescent="0.3">
      <c r="A13" s="398">
        <v>45098</v>
      </c>
      <c r="D13" s="399"/>
      <c r="E13" s="400"/>
      <c r="F13" s="400"/>
      <c r="G13" s="379">
        <f t="shared" si="0"/>
        <v>0</v>
      </c>
      <c r="K13" s="398">
        <v>45114</v>
      </c>
      <c r="L13" s="206"/>
      <c r="M13" s="206"/>
      <c r="N13" s="399"/>
      <c r="O13" s="400"/>
      <c r="P13" s="400"/>
      <c r="Q13" s="379">
        <f t="shared" si="1"/>
        <v>0</v>
      </c>
    </row>
    <row r="14" spans="1:17" x14ac:dyDescent="0.3">
      <c r="A14" s="398">
        <v>45099</v>
      </c>
      <c r="D14" s="399"/>
      <c r="E14" s="400"/>
      <c r="F14" s="400"/>
      <c r="G14" s="379">
        <f t="shared" si="0"/>
        <v>0</v>
      </c>
      <c r="K14" s="398">
        <v>45117</v>
      </c>
      <c r="L14" s="206"/>
      <c r="M14" s="206"/>
      <c r="N14" s="399"/>
      <c r="O14" s="400"/>
      <c r="P14" s="400"/>
      <c r="Q14" s="379">
        <f t="shared" si="1"/>
        <v>0</v>
      </c>
    </row>
    <row r="15" spans="1:17" x14ac:dyDescent="0.3">
      <c r="A15" s="398">
        <v>45100</v>
      </c>
      <c r="D15" s="399"/>
      <c r="E15" s="400"/>
      <c r="F15" s="400"/>
      <c r="G15" s="379">
        <f t="shared" si="0"/>
        <v>0</v>
      </c>
      <c r="K15" s="398">
        <v>45118</v>
      </c>
      <c r="L15" s="206"/>
      <c r="M15" s="206"/>
      <c r="N15" s="399"/>
      <c r="O15" s="400"/>
      <c r="P15" s="400"/>
      <c r="Q15" s="379">
        <f t="shared" si="1"/>
        <v>0</v>
      </c>
    </row>
    <row r="16" spans="1:17" x14ac:dyDescent="0.3">
      <c r="A16" s="398">
        <v>45096</v>
      </c>
      <c r="D16" s="399"/>
      <c r="E16" s="400"/>
      <c r="F16" s="400"/>
      <c r="G16" s="379">
        <f t="shared" ref="G16:G27" si="2">SUM(D16:F16)</f>
        <v>0</v>
      </c>
      <c r="K16" s="398">
        <v>45112</v>
      </c>
      <c r="L16" s="206"/>
      <c r="M16" s="206"/>
      <c r="N16" s="399"/>
      <c r="O16" s="400"/>
      <c r="P16" s="400"/>
      <c r="Q16" s="379">
        <f t="shared" ref="Q16:Q27" si="3">SUM(N16:P16)</f>
        <v>0</v>
      </c>
    </row>
    <row r="17" spans="1:18" x14ac:dyDescent="0.3">
      <c r="A17" s="398">
        <v>45097</v>
      </c>
      <c r="D17" s="399"/>
      <c r="E17" s="400"/>
      <c r="F17" s="400"/>
      <c r="G17" s="379">
        <f t="shared" si="2"/>
        <v>0</v>
      </c>
      <c r="K17" s="398">
        <v>45113</v>
      </c>
      <c r="L17" s="206"/>
      <c r="M17" s="206"/>
      <c r="N17" s="399"/>
      <c r="O17" s="400"/>
      <c r="P17" s="400"/>
      <c r="Q17" s="379">
        <f t="shared" si="3"/>
        <v>0</v>
      </c>
    </row>
    <row r="18" spans="1:18" x14ac:dyDescent="0.3">
      <c r="A18" s="398">
        <v>45098</v>
      </c>
      <c r="D18" s="399"/>
      <c r="E18" s="400"/>
      <c r="F18" s="400"/>
      <c r="G18" s="379">
        <f t="shared" si="2"/>
        <v>0</v>
      </c>
      <c r="K18" s="398">
        <v>45114</v>
      </c>
      <c r="L18" s="206"/>
      <c r="M18" s="206"/>
      <c r="N18" s="399"/>
      <c r="O18" s="400"/>
      <c r="P18" s="400"/>
      <c r="Q18" s="379">
        <f t="shared" si="3"/>
        <v>0</v>
      </c>
    </row>
    <row r="19" spans="1:18" x14ac:dyDescent="0.3">
      <c r="A19" s="398">
        <v>45099</v>
      </c>
      <c r="D19" s="399"/>
      <c r="E19" s="400"/>
      <c r="F19" s="400"/>
      <c r="G19" s="379">
        <f t="shared" si="2"/>
        <v>0</v>
      </c>
      <c r="K19" s="398">
        <v>45117</v>
      </c>
      <c r="L19" s="206"/>
      <c r="M19" s="206"/>
      <c r="N19" s="399"/>
      <c r="O19" s="400"/>
      <c r="P19" s="400"/>
      <c r="Q19" s="379">
        <f t="shared" si="3"/>
        <v>0</v>
      </c>
    </row>
    <row r="20" spans="1:18" x14ac:dyDescent="0.3">
      <c r="A20" s="398">
        <v>45100</v>
      </c>
      <c r="D20" s="399"/>
      <c r="E20" s="400"/>
      <c r="F20" s="400"/>
      <c r="G20" s="379">
        <f t="shared" si="2"/>
        <v>0</v>
      </c>
      <c r="K20" s="398">
        <v>45118</v>
      </c>
      <c r="L20" s="206"/>
      <c r="M20" s="206"/>
      <c r="N20" s="399"/>
      <c r="O20" s="400"/>
      <c r="P20" s="400"/>
      <c r="Q20" s="379">
        <f t="shared" si="3"/>
        <v>0</v>
      </c>
    </row>
    <row r="21" spans="1:18" x14ac:dyDescent="0.3">
      <c r="A21" s="398">
        <v>45103</v>
      </c>
      <c r="D21" s="399"/>
      <c r="E21" s="400"/>
      <c r="F21" s="400"/>
      <c r="G21" s="379">
        <f t="shared" si="2"/>
        <v>0</v>
      </c>
      <c r="K21" s="398">
        <v>45119</v>
      </c>
      <c r="L21" s="206"/>
      <c r="M21" s="206"/>
      <c r="N21" s="399"/>
      <c r="O21" s="400"/>
      <c r="P21" s="400"/>
      <c r="Q21" s="379">
        <f t="shared" si="3"/>
        <v>0</v>
      </c>
    </row>
    <row r="22" spans="1:18" x14ac:dyDescent="0.3">
      <c r="A22" s="398">
        <v>45104</v>
      </c>
      <c r="D22" s="399"/>
      <c r="E22" s="400"/>
      <c r="F22" s="400"/>
      <c r="G22" s="379">
        <f t="shared" si="2"/>
        <v>0</v>
      </c>
      <c r="K22" s="398">
        <v>45120</v>
      </c>
      <c r="L22" s="206"/>
      <c r="M22" s="206"/>
      <c r="N22" s="399"/>
      <c r="O22" s="400"/>
      <c r="P22" s="400"/>
      <c r="Q22" s="379">
        <f t="shared" si="3"/>
        <v>0</v>
      </c>
    </row>
    <row r="23" spans="1:18" x14ac:dyDescent="0.3">
      <c r="A23" s="398"/>
      <c r="D23" s="399"/>
      <c r="E23" s="400"/>
      <c r="F23" s="400"/>
      <c r="G23" s="379">
        <f t="shared" ref="G23:G25" si="4">SUM(D23:F23)</f>
        <v>0</v>
      </c>
      <c r="K23" s="398"/>
      <c r="L23" s="206"/>
      <c r="M23" s="206"/>
      <c r="N23" s="399"/>
      <c r="O23" s="400"/>
      <c r="P23" s="400"/>
      <c r="Q23" s="379">
        <f t="shared" ref="Q23:Q25" si="5">SUM(N23:P23)</f>
        <v>0</v>
      </c>
    </row>
    <row r="24" spans="1:18" x14ac:dyDescent="0.3">
      <c r="A24" s="398"/>
      <c r="D24" s="399"/>
      <c r="E24" s="400"/>
      <c r="F24" s="400"/>
      <c r="G24" s="379">
        <f t="shared" si="4"/>
        <v>0</v>
      </c>
      <c r="K24" s="398"/>
      <c r="L24" s="206"/>
      <c r="M24" s="206"/>
      <c r="N24" s="399"/>
      <c r="O24" s="400"/>
      <c r="P24" s="400"/>
      <c r="Q24" s="379">
        <f t="shared" si="5"/>
        <v>0</v>
      </c>
    </row>
    <row r="25" spans="1:18" x14ac:dyDescent="0.3">
      <c r="A25" s="398"/>
      <c r="D25" s="399"/>
      <c r="E25" s="400"/>
      <c r="F25" s="400"/>
      <c r="G25" s="379">
        <f t="shared" si="4"/>
        <v>0</v>
      </c>
      <c r="K25" s="398"/>
      <c r="L25" s="206"/>
      <c r="M25" s="206"/>
      <c r="N25" s="399"/>
      <c r="O25" s="400"/>
      <c r="P25" s="400"/>
      <c r="Q25" s="379">
        <f t="shared" si="5"/>
        <v>0</v>
      </c>
    </row>
    <row r="26" spans="1:18" x14ac:dyDescent="0.3">
      <c r="A26" s="413"/>
      <c r="D26" s="399"/>
      <c r="E26" s="400"/>
      <c r="F26" s="400"/>
      <c r="G26" s="379">
        <f t="shared" si="2"/>
        <v>0</v>
      </c>
      <c r="K26" s="398"/>
      <c r="L26" s="206"/>
      <c r="M26" s="206"/>
      <c r="N26" s="399"/>
      <c r="O26" s="400"/>
      <c r="P26" s="400"/>
      <c r="Q26" s="379">
        <f t="shared" si="3"/>
        <v>0</v>
      </c>
    </row>
    <row r="27" spans="1:18" x14ac:dyDescent="0.3">
      <c r="A27" s="414"/>
      <c r="D27" s="401"/>
      <c r="E27" s="402"/>
      <c r="F27" s="402"/>
      <c r="G27" s="380">
        <f t="shared" si="2"/>
        <v>0</v>
      </c>
      <c r="K27" s="398"/>
      <c r="L27" s="206"/>
      <c r="M27" s="206"/>
      <c r="N27" s="401"/>
      <c r="O27" s="402"/>
      <c r="P27" s="402"/>
      <c r="Q27" s="380">
        <f t="shared" si="3"/>
        <v>0</v>
      </c>
    </row>
    <row r="28" spans="1:18" x14ac:dyDescent="0.3">
      <c r="A28" s="381"/>
      <c r="C28" s="192" t="s">
        <v>193</v>
      </c>
      <c r="D28" s="379">
        <f>SUM(D10:D27)</f>
        <v>0</v>
      </c>
      <c r="E28" s="382">
        <f>SUM(E10:E27)</f>
        <v>0</v>
      </c>
      <c r="F28" s="383">
        <f>SUM(F10:F27)</f>
        <v>0</v>
      </c>
      <c r="G28" s="379">
        <f>SUM(G10:G27)</f>
        <v>0</v>
      </c>
      <c r="K28" s="381"/>
      <c r="M28" s="192" t="s">
        <v>193</v>
      </c>
      <c r="N28" s="379">
        <f>SUM(N10:N27)</f>
        <v>0</v>
      </c>
      <c r="O28" s="382">
        <f>SUM(O10:O27)</f>
        <v>0</v>
      </c>
      <c r="P28" s="383">
        <f>SUM(P10:P27)</f>
        <v>0</v>
      </c>
      <c r="Q28" s="379">
        <f>SUM(Q10:Q27)</f>
        <v>0</v>
      </c>
    </row>
    <row r="29" spans="1:18" x14ac:dyDescent="0.3">
      <c r="B29" s="384"/>
      <c r="C29" s="385" t="s">
        <v>194</v>
      </c>
      <c r="D29" s="208" t="e">
        <f>D28/G$28</f>
        <v>#DIV/0!</v>
      </c>
      <c r="E29" s="208" t="e">
        <f>E28/G$28</f>
        <v>#DIV/0!</v>
      </c>
      <c r="F29" s="208" t="e">
        <f>F28/G$28</f>
        <v>#DIV/0!</v>
      </c>
      <c r="G29" s="386" t="e">
        <f>SUM(D29:F29)</f>
        <v>#DIV/0!</v>
      </c>
      <c r="H29" s="384" t="s">
        <v>195</v>
      </c>
      <c r="L29" s="384"/>
      <c r="M29" s="385" t="s">
        <v>194</v>
      </c>
      <c r="N29" s="208" t="e">
        <f>N28/Q$28</f>
        <v>#DIV/0!</v>
      </c>
      <c r="O29" s="208" t="e">
        <f>O28/Q$28</f>
        <v>#DIV/0!</v>
      </c>
      <c r="P29" s="208" t="e">
        <f>P28/Q$28</f>
        <v>#DIV/0!</v>
      </c>
      <c r="Q29" s="386" t="e">
        <f>SUM(N29:P29)</f>
        <v>#DIV/0!</v>
      </c>
      <c r="R29" s="384" t="s">
        <v>195</v>
      </c>
    </row>
    <row r="30" spans="1:18" x14ac:dyDescent="0.3">
      <c r="B30" s="384"/>
      <c r="C30" s="384"/>
      <c r="D30" s="384"/>
      <c r="E30" s="384"/>
      <c r="F30" s="384"/>
      <c r="G30" s="384"/>
      <c r="H30" s="384"/>
      <c r="L30" s="384"/>
      <c r="M30" s="384"/>
      <c r="N30" s="384"/>
      <c r="O30" s="384"/>
      <c r="P30" s="384"/>
      <c r="Q30" s="384"/>
      <c r="R30" s="384"/>
    </row>
    <row r="31" spans="1:18" ht="28.8" x14ac:dyDescent="0.3">
      <c r="A31" s="403" t="s">
        <v>212</v>
      </c>
      <c r="B31" s="403" t="s">
        <v>213</v>
      </c>
      <c r="E31" s="183"/>
      <c r="F31" s="183"/>
      <c r="G31" s="183"/>
      <c r="K31" s="403" t="s">
        <v>214</v>
      </c>
      <c r="L31" s="403" t="s">
        <v>213</v>
      </c>
      <c r="M31" s="387"/>
      <c r="O31" s="183"/>
      <c r="P31" s="183"/>
      <c r="Q31" s="183"/>
    </row>
    <row r="32" spans="1:18" x14ac:dyDescent="0.3">
      <c r="A32" s="398">
        <v>45105</v>
      </c>
      <c r="B32" s="399">
        <v>8</v>
      </c>
      <c r="D32" s="384" t="e">
        <f t="shared" ref="D32:D41" si="6">B32*D$29</f>
        <v>#DIV/0!</v>
      </c>
      <c r="E32" s="384" t="e">
        <f t="shared" ref="E32:E41" si="7">B32*E$29</f>
        <v>#DIV/0!</v>
      </c>
      <c r="F32" s="384" t="e">
        <f t="shared" ref="F32:F41" si="8">B32*F$29</f>
        <v>#DIV/0!</v>
      </c>
      <c r="G32" s="384" t="e">
        <f>SUM(D32:F32)</f>
        <v>#DIV/0!</v>
      </c>
      <c r="K32" s="398">
        <v>45111</v>
      </c>
      <c r="L32" s="399">
        <v>6</v>
      </c>
      <c r="M32" s="384"/>
      <c r="N32" s="384" t="e">
        <f t="shared" ref="N32:N41" si="9">L32*N$29</f>
        <v>#DIV/0!</v>
      </c>
      <c r="O32" s="384" t="e">
        <f t="shared" ref="O32:O41" si="10">L32*O$29</f>
        <v>#DIV/0!</v>
      </c>
      <c r="P32" s="384" t="e">
        <f t="shared" ref="P32:P41" si="11">L32*P$29</f>
        <v>#DIV/0!</v>
      </c>
      <c r="Q32" s="384" t="e">
        <f>SUM(N32:P32)</f>
        <v>#DIV/0!</v>
      </c>
    </row>
    <row r="33" spans="1:18" x14ac:dyDescent="0.3">
      <c r="A33" s="398">
        <v>45106</v>
      </c>
      <c r="B33" s="399">
        <v>2</v>
      </c>
      <c r="D33" s="384" t="e">
        <f t="shared" si="6"/>
        <v>#DIV/0!</v>
      </c>
      <c r="E33" s="384" t="e">
        <f t="shared" si="7"/>
        <v>#DIV/0!</v>
      </c>
      <c r="F33" s="384" t="e">
        <f t="shared" si="8"/>
        <v>#DIV/0!</v>
      </c>
      <c r="G33" s="384" t="e">
        <f t="shared" ref="G33:G41" si="12">SUM(D33:F33)</f>
        <v>#DIV/0!</v>
      </c>
      <c r="K33" s="398"/>
      <c r="L33" s="399"/>
      <c r="M33" s="384"/>
      <c r="N33" s="384" t="e">
        <f t="shared" si="9"/>
        <v>#DIV/0!</v>
      </c>
      <c r="O33" s="384" t="e">
        <f t="shared" si="10"/>
        <v>#DIV/0!</v>
      </c>
      <c r="P33" s="384" t="e">
        <f t="shared" si="11"/>
        <v>#DIV/0!</v>
      </c>
      <c r="Q33" s="384" t="e">
        <f t="shared" ref="Q33:Q41" si="13">SUM(N33:P33)</f>
        <v>#DIV/0!</v>
      </c>
    </row>
    <row r="34" spans="1:18" x14ac:dyDescent="0.3">
      <c r="A34" s="398">
        <v>45107</v>
      </c>
      <c r="B34" s="399">
        <v>2</v>
      </c>
      <c r="D34" s="384" t="e">
        <f t="shared" si="6"/>
        <v>#DIV/0!</v>
      </c>
      <c r="E34" s="384" t="e">
        <f t="shared" si="7"/>
        <v>#DIV/0!</v>
      </c>
      <c r="F34" s="384" t="e">
        <f t="shared" si="8"/>
        <v>#DIV/0!</v>
      </c>
      <c r="G34" s="384" t="e">
        <f t="shared" si="12"/>
        <v>#DIV/0!</v>
      </c>
      <c r="K34" s="398"/>
      <c r="L34" s="399"/>
      <c r="M34" s="384"/>
      <c r="N34" s="384" t="e">
        <f t="shared" si="9"/>
        <v>#DIV/0!</v>
      </c>
      <c r="O34" s="384" t="e">
        <f t="shared" si="10"/>
        <v>#DIV/0!</v>
      </c>
      <c r="P34" s="384" t="e">
        <f t="shared" si="11"/>
        <v>#DIV/0!</v>
      </c>
      <c r="Q34" s="384" t="e">
        <f t="shared" si="13"/>
        <v>#DIV/0!</v>
      </c>
    </row>
    <row r="35" spans="1:18" x14ac:dyDescent="0.3">
      <c r="A35" s="398"/>
      <c r="B35" s="399"/>
      <c r="D35" s="384" t="e">
        <f t="shared" si="6"/>
        <v>#DIV/0!</v>
      </c>
      <c r="E35" s="384" t="e">
        <f t="shared" si="7"/>
        <v>#DIV/0!</v>
      </c>
      <c r="F35" s="384" t="e">
        <f t="shared" si="8"/>
        <v>#DIV/0!</v>
      </c>
      <c r="G35" s="384" t="e">
        <f t="shared" si="12"/>
        <v>#DIV/0!</v>
      </c>
      <c r="K35" s="398"/>
      <c r="L35" s="399"/>
      <c r="M35" s="384"/>
      <c r="N35" s="384" t="e">
        <f t="shared" si="9"/>
        <v>#DIV/0!</v>
      </c>
      <c r="O35" s="384" t="e">
        <f t="shared" si="10"/>
        <v>#DIV/0!</v>
      </c>
      <c r="P35" s="384" t="e">
        <f t="shared" si="11"/>
        <v>#DIV/0!</v>
      </c>
      <c r="Q35" s="384" t="e">
        <f t="shared" si="13"/>
        <v>#DIV/0!</v>
      </c>
    </row>
    <row r="36" spans="1:18" x14ac:dyDescent="0.3">
      <c r="A36" s="398"/>
      <c r="B36" s="399"/>
      <c r="D36" s="384" t="e">
        <f t="shared" si="6"/>
        <v>#DIV/0!</v>
      </c>
      <c r="E36" s="384" t="e">
        <f t="shared" si="7"/>
        <v>#DIV/0!</v>
      </c>
      <c r="F36" s="384" t="e">
        <f t="shared" si="8"/>
        <v>#DIV/0!</v>
      </c>
      <c r="G36" s="384" t="e">
        <f t="shared" si="12"/>
        <v>#DIV/0!</v>
      </c>
      <c r="K36" s="398"/>
      <c r="L36" s="399"/>
      <c r="M36" s="384"/>
      <c r="N36" s="384" t="e">
        <f t="shared" si="9"/>
        <v>#DIV/0!</v>
      </c>
      <c r="O36" s="384" t="e">
        <f t="shared" si="10"/>
        <v>#DIV/0!</v>
      </c>
      <c r="P36" s="384" t="e">
        <f t="shared" si="11"/>
        <v>#DIV/0!</v>
      </c>
      <c r="Q36" s="384" t="e">
        <f t="shared" si="13"/>
        <v>#DIV/0!</v>
      </c>
    </row>
    <row r="37" spans="1:18" x14ac:dyDescent="0.3">
      <c r="A37" s="398"/>
      <c r="B37" s="399"/>
      <c r="D37" s="384" t="e">
        <f t="shared" si="6"/>
        <v>#DIV/0!</v>
      </c>
      <c r="E37" s="384" t="e">
        <f t="shared" si="7"/>
        <v>#DIV/0!</v>
      </c>
      <c r="F37" s="384" t="e">
        <f t="shared" si="8"/>
        <v>#DIV/0!</v>
      </c>
      <c r="G37" s="384" t="e">
        <f t="shared" si="12"/>
        <v>#DIV/0!</v>
      </c>
      <c r="K37" s="398"/>
      <c r="L37" s="399"/>
      <c r="M37" s="384"/>
      <c r="N37" s="384" t="e">
        <f t="shared" si="9"/>
        <v>#DIV/0!</v>
      </c>
      <c r="O37" s="384" t="e">
        <f t="shared" si="10"/>
        <v>#DIV/0!</v>
      </c>
      <c r="P37" s="384" t="e">
        <f t="shared" si="11"/>
        <v>#DIV/0!</v>
      </c>
      <c r="Q37" s="384" t="e">
        <f t="shared" si="13"/>
        <v>#DIV/0!</v>
      </c>
    </row>
    <row r="38" spans="1:18" x14ac:dyDescent="0.3">
      <c r="A38" s="398"/>
      <c r="B38" s="399"/>
      <c r="D38" s="384" t="e">
        <f t="shared" si="6"/>
        <v>#DIV/0!</v>
      </c>
      <c r="E38" s="384" t="e">
        <f t="shared" si="7"/>
        <v>#DIV/0!</v>
      </c>
      <c r="F38" s="384" t="e">
        <f t="shared" si="8"/>
        <v>#DIV/0!</v>
      </c>
      <c r="G38" s="384" t="e">
        <f t="shared" si="12"/>
        <v>#DIV/0!</v>
      </c>
      <c r="K38" s="398"/>
      <c r="L38" s="399"/>
      <c r="M38" s="384"/>
      <c r="N38" s="384" t="e">
        <f t="shared" si="9"/>
        <v>#DIV/0!</v>
      </c>
      <c r="O38" s="384" t="e">
        <f t="shared" si="10"/>
        <v>#DIV/0!</v>
      </c>
      <c r="P38" s="384" t="e">
        <f t="shared" si="11"/>
        <v>#DIV/0!</v>
      </c>
      <c r="Q38" s="384" t="e">
        <f t="shared" si="13"/>
        <v>#DIV/0!</v>
      </c>
    </row>
    <row r="39" spans="1:18" x14ac:dyDescent="0.3">
      <c r="A39" s="398"/>
      <c r="B39" s="399"/>
      <c r="D39" s="384" t="e">
        <f t="shared" si="6"/>
        <v>#DIV/0!</v>
      </c>
      <c r="E39" s="384" t="e">
        <f t="shared" si="7"/>
        <v>#DIV/0!</v>
      </c>
      <c r="F39" s="384" t="e">
        <f t="shared" si="8"/>
        <v>#DIV/0!</v>
      </c>
      <c r="G39" s="384" t="e">
        <f t="shared" si="12"/>
        <v>#DIV/0!</v>
      </c>
      <c r="K39" s="398"/>
      <c r="L39" s="399"/>
      <c r="M39" s="384"/>
      <c r="N39" s="384" t="e">
        <f t="shared" si="9"/>
        <v>#DIV/0!</v>
      </c>
      <c r="O39" s="384" t="e">
        <f t="shared" si="10"/>
        <v>#DIV/0!</v>
      </c>
      <c r="P39" s="384" t="e">
        <f t="shared" si="11"/>
        <v>#DIV/0!</v>
      </c>
      <c r="Q39" s="384" t="e">
        <f t="shared" si="13"/>
        <v>#DIV/0!</v>
      </c>
    </row>
    <row r="40" spans="1:18" x14ac:dyDescent="0.3">
      <c r="A40" s="398"/>
      <c r="B40" s="399"/>
      <c r="D40" s="384" t="e">
        <f t="shared" si="6"/>
        <v>#DIV/0!</v>
      </c>
      <c r="E40" s="384" t="e">
        <f t="shared" si="7"/>
        <v>#DIV/0!</v>
      </c>
      <c r="F40" s="384" t="e">
        <f t="shared" si="8"/>
        <v>#DIV/0!</v>
      </c>
      <c r="G40" s="384" t="e">
        <f t="shared" si="12"/>
        <v>#DIV/0!</v>
      </c>
      <c r="K40" s="398"/>
      <c r="L40" s="399"/>
      <c r="M40" s="384"/>
      <c r="N40" s="384" t="e">
        <f t="shared" si="9"/>
        <v>#DIV/0!</v>
      </c>
      <c r="O40" s="384" t="e">
        <f t="shared" si="10"/>
        <v>#DIV/0!</v>
      </c>
      <c r="P40" s="384" t="e">
        <f t="shared" si="11"/>
        <v>#DIV/0!</v>
      </c>
      <c r="Q40" s="384" t="e">
        <f t="shared" si="13"/>
        <v>#DIV/0!</v>
      </c>
    </row>
    <row r="41" spans="1:18" x14ac:dyDescent="0.3">
      <c r="A41" s="398"/>
      <c r="B41" s="401"/>
      <c r="D41" s="388" t="e">
        <f t="shared" si="6"/>
        <v>#DIV/0!</v>
      </c>
      <c r="E41" s="388" t="e">
        <f t="shared" si="7"/>
        <v>#DIV/0!</v>
      </c>
      <c r="F41" s="388" t="e">
        <f t="shared" si="8"/>
        <v>#DIV/0!</v>
      </c>
      <c r="G41" s="388" t="e">
        <f t="shared" si="12"/>
        <v>#DIV/0!</v>
      </c>
      <c r="K41" s="398"/>
      <c r="L41" s="401"/>
      <c r="M41" s="384"/>
      <c r="N41" s="388" t="e">
        <f t="shared" si="9"/>
        <v>#DIV/0!</v>
      </c>
      <c r="O41" s="388" t="e">
        <f t="shared" si="10"/>
        <v>#DIV/0!</v>
      </c>
      <c r="P41" s="388" t="e">
        <f t="shared" si="11"/>
        <v>#DIV/0!</v>
      </c>
      <c r="Q41" s="388" t="e">
        <f t="shared" si="13"/>
        <v>#DIV/0!</v>
      </c>
    </row>
    <row r="42" spans="1:18" x14ac:dyDescent="0.3">
      <c r="A42" s="192" t="s">
        <v>196</v>
      </c>
      <c r="B42" s="384">
        <f>SUM(B32:B41)</f>
        <v>12</v>
      </c>
      <c r="D42" s="384" t="e">
        <f>SUM(D32:D41)</f>
        <v>#DIV/0!</v>
      </c>
      <c r="E42" s="382" t="e">
        <f>SUM(E32:E41)</f>
        <v>#DIV/0!</v>
      </c>
      <c r="F42" s="383" t="e">
        <f>SUM(F32:F41)</f>
        <v>#DIV/0!</v>
      </c>
      <c r="G42" s="384" t="e">
        <f>SUM(G32:G41)</f>
        <v>#DIV/0!</v>
      </c>
      <c r="K42" s="192" t="s">
        <v>196</v>
      </c>
      <c r="L42" s="384">
        <f>SUM(L32:L41)</f>
        <v>6</v>
      </c>
      <c r="M42" s="384"/>
      <c r="N42" s="384" t="e">
        <f>SUM(N32:N41)</f>
        <v>#DIV/0!</v>
      </c>
      <c r="O42" s="382" t="e">
        <f>SUM(O32:O41)</f>
        <v>#DIV/0!</v>
      </c>
      <c r="P42" s="383" t="e">
        <f>SUM(P32:P41)</f>
        <v>#DIV/0!</v>
      </c>
      <c r="Q42" s="384" t="e">
        <f>SUM(Q32:Q41)</f>
        <v>#DIV/0!</v>
      </c>
    </row>
    <row r="43" spans="1:18" x14ac:dyDescent="0.3">
      <c r="A43" s="192"/>
      <c r="B43" s="384"/>
      <c r="E43" s="384"/>
      <c r="F43" s="384"/>
      <c r="G43" s="384"/>
      <c r="K43" s="192"/>
      <c r="L43" s="384"/>
      <c r="M43" s="384"/>
      <c r="O43" s="384"/>
      <c r="P43" s="384"/>
      <c r="Q43" s="384"/>
    </row>
    <row r="44" spans="1:18" ht="15" thickBot="1" x14ac:dyDescent="0.35">
      <c r="B44" s="384"/>
      <c r="C44" s="384"/>
      <c r="D44" s="384"/>
      <c r="E44" s="384"/>
      <c r="F44" s="384"/>
      <c r="G44" s="384"/>
      <c r="L44" s="384"/>
      <c r="M44" s="384"/>
      <c r="N44" s="384"/>
      <c r="O44" s="384"/>
      <c r="P44" s="384"/>
      <c r="Q44" s="384"/>
    </row>
    <row r="45" spans="1:18" ht="15" thickBot="1" x14ac:dyDescent="0.35">
      <c r="C45" s="192" t="s">
        <v>197</v>
      </c>
      <c r="D45" s="389" t="e">
        <f>D28+D42</f>
        <v>#DIV/0!</v>
      </c>
      <c r="E45" s="390" t="e">
        <f>E28+E42</f>
        <v>#DIV/0!</v>
      </c>
      <c r="F45" s="391" t="e">
        <f>F28+F42</f>
        <v>#DIV/0!</v>
      </c>
      <c r="G45" s="384" t="e">
        <f>SUM(D45:F45)</f>
        <v>#DIV/0!</v>
      </c>
      <c r="H45" t="s">
        <v>198</v>
      </c>
      <c r="M45" s="192" t="s">
        <v>197</v>
      </c>
      <c r="N45" s="389" t="e">
        <f>N28+N42</f>
        <v>#DIV/0!</v>
      </c>
      <c r="O45" s="390" t="e">
        <f>O28+O42</f>
        <v>#DIV/0!</v>
      </c>
      <c r="P45" s="391" t="e">
        <f>P28+P42</f>
        <v>#DIV/0!</v>
      </c>
      <c r="Q45" s="384" t="e">
        <f>SUM(N45:P45)</f>
        <v>#DIV/0!</v>
      </c>
      <c r="R45" t="s">
        <v>215</v>
      </c>
    </row>
    <row r="47" spans="1:18" x14ac:dyDescent="0.3">
      <c r="C47" s="192" t="s">
        <v>199</v>
      </c>
      <c r="D47" s="208" t="e">
        <f>D45/G$45</f>
        <v>#DIV/0!</v>
      </c>
      <c r="E47" s="410" t="e">
        <f>E45/G$45</f>
        <v>#DIV/0!</v>
      </c>
      <c r="F47" s="411" t="e">
        <f>F45/G$45</f>
        <v>#DIV/0!</v>
      </c>
      <c r="G47" s="392" t="e">
        <f>SUM(D47:F47)</f>
        <v>#DIV/0!</v>
      </c>
      <c r="H47" s="384" t="s">
        <v>195</v>
      </c>
      <c r="N47" s="208" t="e">
        <f>N45/Q$45</f>
        <v>#DIV/0!</v>
      </c>
      <c r="O47" s="410" t="e">
        <f>O45/Q$45</f>
        <v>#DIV/0!</v>
      </c>
      <c r="P47" s="411" t="e">
        <f>P45/Q$45</f>
        <v>#DIV/0!</v>
      </c>
      <c r="Q47" s="392" t="e">
        <f>SUM(N47:P47)</f>
        <v>#DIV/0!</v>
      </c>
      <c r="R47" s="384" t="s">
        <v>195</v>
      </c>
    </row>
    <row r="48" spans="1:18" ht="22.8" customHeight="1" x14ac:dyDescent="0.3">
      <c r="B48" s="393" t="s">
        <v>200</v>
      </c>
      <c r="C48" s="192"/>
      <c r="D48" s="192"/>
      <c r="F48" s="208"/>
      <c r="G48" s="392"/>
      <c r="L48" s="393" t="s">
        <v>200</v>
      </c>
      <c r="O48" s="208"/>
      <c r="P48" s="208"/>
      <c r="Q48" s="392"/>
    </row>
    <row r="49" spans="1:11" s="206" customFormat="1" x14ac:dyDescent="0.3">
      <c r="A49" s="206" t="s">
        <v>201</v>
      </c>
      <c r="K49" s="206" t="s">
        <v>201</v>
      </c>
    </row>
    <row r="50" spans="1:11" s="206" customFormat="1" x14ac:dyDescent="0.3">
      <c r="A50" s="412"/>
    </row>
    <row r="51" spans="1:11" s="206" customFormat="1" x14ac:dyDescent="0.3">
      <c r="A51" s="412"/>
    </row>
    <row r="52" spans="1:11" s="206" customFormat="1" x14ac:dyDescent="0.3">
      <c r="A52" s="206" t="s">
        <v>217</v>
      </c>
    </row>
    <row r="53" spans="1:11" s="206" customFormat="1" x14ac:dyDescent="0.3">
      <c r="A53" s="206" t="s">
        <v>218</v>
      </c>
    </row>
    <row r="54" spans="1:11" s="206" customFormat="1" x14ac:dyDescent="0.3"/>
    <row r="55" spans="1:11" s="206" customFormat="1" x14ac:dyDescent="0.3">
      <c r="A55" s="206" t="s">
        <v>216</v>
      </c>
    </row>
    <row r="56" spans="1:11" s="206" customFormat="1" x14ac:dyDescent="0.3"/>
    <row r="57" spans="1:11" s="206" customFormat="1" x14ac:dyDescent="0.3"/>
    <row r="58" spans="1:11" s="206" customFormat="1" x14ac:dyDescent="0.3"/>
    <row r="90" spans="1:5" x14ac:dyDescent="0.3">
      <c r="A90" s="192"/>
      <c r="E90" s="334"/>
    </row>
    <row r="91" spans="1:5" x14ac:dyDescent="0.3">
      <c r="A91" s="192"/>
      <c r="E91" s="334"/>
    </row>
    <row r="92" spans="1:5" x14ac:dyDescent="0.3">
      <c r="A92" s="192"/>
      <c r="B92" s="384"/>
      <c r="E92" s="188"/>
    </row>
  </sheetData>
  <sheetProtection algorithmName="SHA-512" hashValue="qlY5ZiyMQpBkz9EsfXpVDz7guzZGZhrGjyaBYMOXm2TGzrOBmmCgzhUEDUo+i8FlWw6RSjAg4Ijvni/ovb/rlg==" saltValue="5gHL6OheCeKWm1LJtCeZLQ==" spinCount="100000" sheet="1" objects="1" scenarios="1"/>
  <pageMargins left="0.7" right="0.7" top="0.75" bottom="0.75" header="0.3" footer="0.3"/>
  <pageSetup scale="57" orientation="landscape" r:id="rId1"/>
  <headerFooter>
    <oddFooter>&amp;L&amp;"-,Bold"&amp;12Version:   FY25-2</oddFooter>
  </headerFooter>
  <rowBreaks count="1" manualBreakCount="1">
    <brk id="56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5FDA1-2A92-4905-B4D7-BAEDDFACE11B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00653-01CC-4138-B094-70A02329A691}">
  <dimension ref="A1:P34"/>
  <sheetViews>
    <sheetView topLeftCell="A4" workbookViewId="0">
      <selection activeCell="B8" sqref="B8"/>
    </sheetView>
  </sheetViews>
  <sheetFormatPr defaultRowHeight="14.4" x14ac:dyDescent="0.3"/>
  <cols>
    <col min="1" max="1" width="22.109375" customWidth="1"/>
    <col min="2" max="2" width="14" customWidth="1"/>
    <col min="3" max="3" width="12.44140625" customWidth="1"/>
    <col min="4" max="4" width="10.33203125" customWidth="1"/>
    <col min="6" max="6" width="4.88671875" customWidth="1"/>
    <col min="7" max="7" width="11.5546875" customWidth="1"/>
    <col min="8" max="13" width="11" customWidth="1"/>
    <col min="14" max="14" width="10.33203125" customWidth="1"/>
    <col min="15" max="15" width="7.88671875" customWidth="1"/>
    <col min="16" max="16" width="13.33203125" customWidth="1"/>
  </cols>
  <sheetData>
    <row r="1" spans="1:16" ht="18" x14ac:dyDescent="0.35">
      <c r="A1" s="169" t="s">
        <v>108</v>
      </c>
      <c r="B1" s="170"/>
      <c r="C1" s="171"/>
    </row>
    <row r="2" spans="1:16" ht="18" x14ac:dyDescent="0.35">
      <c r="A2" s="172" t="s">
        <v>109</v>
      </c>
      <c r="B2" s="173" t="s">
        <v>110</v>
      </c>
    </row>
    <row r="3" spans="1:16" ht="18" x14ac:dyDescent="0.35">
      <c r="A3" s="172"/>
      <c r="B3" s="173"/>
    </row>
    <row r="4" spans="1:16" ht="17.399999999999999" x14ac:dyDescent="0.35">
      <c r="A4" s="174" t="s">
        <v>111</v>
      </c>
    </row>
    <row r="6" spans="1:16" ht="57.6" x14ac:dyDescent="0.3">
      <c r="B6" s="175" t="s">
        <v>112</v>
      </c>
      <c r="C6" s="176" t="s">
        <v>113</v>
      </c>
      <c r="D6" s="177" t="s">
        <v>114</v>
      </c>
      <c r="E6" s="178" t="s">
        <v>115</v>
      </c>
      <c r="G6" s="179" t="s">
        <v>116</v>
      </c>
      <c r="H6" s="180"/>
      <c r="I6" s="180"/>
      <c r="J6" s="180"/>
      <c r="K6" s="180"/>
      <c r="L6" s="180"/>
      <c r="M6" s="180"/>
      <c r="N6" s="181"/>
    </row>
    <row r="7" spans="1:16" ht="43.2" x14ac:dyDescent="0.3">
      <c r="A7" s="3" t="s">
        <v>117</v>
      </c>
      <c r="G7" s="182" t="s">
        <v>118</v>
      </c>
      <c r="H7" s="182" t="s">
        <v>15</v>
      </c>
      <c r="I7" s="182" t="s">
        <v>119</v>
      </c>
      <c r="J7" s="182" t="s">
        <v>17</v>
      </c>
      <c r="K7" s="182" t="s">
        <v>120</v>
      </c>
      <c r="L7" s="182" t="s">
        <v>18</v>
      </c>
      <c r="M7" s="182" t="s">
        <v>121</v>
      </c>
      <c r="N7" s="182" t="s">
        <v>122</v>
      </c>
      <c r="O7" s="183"/>
      <c r="P7" s="182" t="s">
        <v>123</v>
      </c>
    </row>
    <row r="8" spans="1:16" ht="28.8" x14ac:dyDescent="0.3">
      <c r="A8" s="1" t="s">
        <v>124</v>
      </c>
      <c r="B8">
        <v>28.5</v>
      </c>
      <c r="C8" s="184">
        <v>60</v>
      </c>
      <c r="D8">
        <f>SUM(B8:C8)</f>
        <v>88.5</v>
      </c>
      <c r="E8" s="203">
        <v>14</v>
      </c>
      <c r="G8" s="203">
        <v>288</v>
      </c>
      <c r="H8" s="203">
        <v>264.5</v>
      </c>
      <c r="I8" s="203">
        <v>264.5</v>
      </c>
      <c r="J8" s="203">
        <v>264.5</v>
      </c>
      <c r="K8" s="203">
        <v>264.5</v>
      </c>
      <c r="L8" s="203">
        <v>264.5</v>
      </c>
      <c r="M8" s="203">
        <v>264.5</v>
      </c>
      <c r="N8" s="203">
        <v>61.84</v>
      </c>
      <c r="O8" s="203"/>
      <c r="P8" s="203">
        <f>SUM(G8:O8)</f>
        <v>1936.84</v>
      </c>
    </row>
    <row r="9" spans="1:16" x14ac:dyDescent="0.3">
      <c r="B9" s="186">
        <f>B8/D8</f>
        <v>0.32203389830508472</v>
      </c>
      <c r="C9" s="187">
        <f>C8/D8</f>
        <v>0.67796610169491522</v>
      </c>
      <c r="D9" s="188">
        <f>SUM(B9:C9)</f>
        <v>1</v>
      </c>
      <c r="E9" s="203"/>
    </row>
    <row r="10" spans="1:16" x14ac:dyDescent="0.3">
      <c r="E10" s="203"/>
      <c r="G10" s="185"/>
      <c r="H10" s="185"/>
      <c r="I10" s="185"/>
      <c r="J10" s="185"/>
      <c r="K10" s="185"/>
      <c r="L10" s="185"/>
      <c r="M10" s="185"/>
      <c r="N10" s="189" t="s">
        <v>125</v>
      </c>
      <c r="O10" s="190">
        <f>B9</f>
        <v>0.32203389830508472</v>
      </c>
      <c r="P10" s="191">
        <f>P8*B9</f>
        <v>623.72813559322026</v>
      </c>
    </row>
    <row r="11" spans="1:16" x14ac:dyDescent="0.3">
      <c r="A11" s="192" t="s">
        <v>126</v>
      </c>
      <c r="B11" s="193">
        <f>$E8*B8</f>
        <v>399</v>
      </c>
      <c r="C11" s="194">
        <f>$E8*C8</f>
        <v>840</v>
      </c>
      <c r="D11" s="185">
        <f>SUM(B11:C11)</f>
        <v>1239</v>
      </c>
      <c r="E11" s="203"/>
      <c r="N11" s="189" t="s">
        <v>127</v>
      </c>
      <c r="O11" s="188">
        <f>C9</f>
        <v>0.67796610169491522</v>
      </c>
      <c r="P11" s="195">
        <f>P8*C9</f>
        <v>1313.1118644067797</v>
      </c>
    </row>
    <row r="12" spans="1:16" x14ac:dyDescent="0.3">
      <c r="A12" s="192"/>
      <c r="B12" s="196"/>
      <c r="C12" s="196"/>
      <c r="D12" s="185"/>
      <c r="E12" s="203"/>
      <c r="N12" s="189"/>
      <c r="O12" s="197" t="s">
        <v>128</v>
      </c>
      <c r="P12" s="198">
        <f>SUM(P10:P11)</f>
        <v>1936.84</v>
      </c>
    </row>
    <row r="13" spans="1:16" x14ac:dyDescent="0.3">
      <c r="A13" s="192"/>
      <c r="B13" s="196"/>
      <c r="C13" s="199"/>
      <c r="D13" s="185"/>
      <c r="E13" s="203"/>
      <c r="G13" s="185"/>
      <c r="H13" s="185"/>
      <c r="I13" s="185"/>
      <c r="J13" s="185"/>
      <c r="K13" s="185"/>
      <c r="L13" s="185"/>
      <c r="M13" s="185"/>
      <c r="N13" s="189"/>
      <c r="O13" s="190"/>
      <c r="P13" s="185"/>
    </row>
    <row r="14" spans="1:16" ht="43.2" x14ac:dyDescent="0.3">
      <c r="G14" s="182" t="s">
        <v>118</v>
      </c>
      <c r="H14" s="182" t="s">
        <v>15</v>
      </c>
      <c r="I14" s="182" t="s">
        <v>119</v>
      </c>
      <c r="J14" s="182" t="s">
        <v>17</v>
      </c>
      <c r="K14" s="182" t="s">
        <v>120</v>
      </c>
      <c r="L14" s="182" t="s">
        <v>18</v>
      </c>
      <c r="M14" s="182" t="s">
        <v>121</v>
      </c>
      <c r="N14" s="182" t="s">
        <v>122</v>
      </c>
      <c r="O14" s="183"/>
      <c r="P14" s="182" t="s">
        <v>123</v>
      </c>
    </row>
    <row r="15" spans="1:16" ht="28.8" x14ac:dyDescent="0.3">
      <c r="A15" s="1" t="s">
        <v>129</v>
      </c>
      <c r="B15">
        <v>100.8</v>
      </c>
      <c r="C15" s="184">
        <v>67.2</v>
      </c>
      <c r="D15">
        <f>SUM(B15:C15)</f>
        <v>168</v>
      </c>
      <c r="E15" s="203">
        <v>14</v>
      </c>
      <c r="G15" s="182"/>
      <c r="H15" s="182"/>
      <c r="I15" s="182"/>
      <c r="J15" s="182"/>
      <c r="K15" s="182"/>
      <c r="L15" s="182"/>
      <c r="M15" s="182"/>
      <c r="N15" s="182"/>
      <c r="O15" s="183"/>
      <c r="P15" s="182"/>
    </row>
    <row r="16" spans="1:16" x14ac:dyDescent="0.3">
      <c r="B16" s="186">
        <f>B15/D15</f>
        <v>0.6</v>
      </c>
      <c r="C16" s="187">
        <f>C15/D15</f>
        <v>0.4</v>
      </c>
      <c r="D16" s="188">
        <f>SUM(B16:C16)</f>
        <v>1</v>
      </c>
      <c r="E16" s="203"/>
      <c r="G16" s="185"/>
      <c r="H16" s="185"/>
      <c r="I16" s="185"/>
      <c r="J16" s="185"/>
      <c r="K16" s="185"/>
      <c r="L16" s="185"/>
      <c r="M16" s="185"/>
      <c r="N16" s="185"/>
      <c r="O16" s="185"/>
      <c r="P16" s="185">
        <f>SUM(G16:O16)</f>
        <v>0</v>
      </c>
    </row>
    <row r="17" spans="1:16" x14ac:dyDescent="0.3">
      <c r="E17" s="203"/>
    </row>
    <row r="18" spans="1:16" x14ac:dyDescent="0.3">
      <c r="A18" s="192" t="s">
        <v>126</v>
      </c>
      <c r="B18" s="193">
        <f>$E15*B15</f>
        <v>1411.2</v>
      </c>
      <c r="C18" s="194">
        <f>$E15*C15</f>
        <v>940.80000000000007</v>
      </c>
      <c r="D18" s="185">
        <f>SUM(B18:C18)</f>
        <v>2352</v>
      </c>
      <c r="E18" s="203"/>
      <c r="G18" s="185"/>
      <c r="H18" s="185"/>
      <c r="I18" s="185"/>
      <c r="J18" s="185"/>
      <c r="K18" s="185"/>
      <c r="L18" s="185"/>
      <c r="M18" s="185"/>
      <c r="N18" s="189" t="s">
        <v>125</v>
      </c>
      <c r="O18" s="190">
        <f>B16</f>
        <v>0.6</v>
      </c>
      <c r="P18" s="191">
        <f>P16*B16</f>
        <v>0</v>
      </c>
    </row>
    <row r="19" spans="1:16" x14ac:dyDescent="0.3">
      <c r="E19" s="203"/>
      <c r="N19" s="189" t="s">
        <v>127</v>
      </c>
      <c r="O19" s="188">
        <f>C16</f>
        <v>0.4</v>
      </c>
      <c r="P19" s="195">
        <f>P16*C16</f>
        <v>0</v>
      </c>
    </row>
    <row r="20" spans="1:16" x14ac:dyDescent="0.3">
      <c r="A20" s="192"/>
      <c r="B20" s="196"/>
      <c r="C20" s="196"/>
      <c r="D20" s="185"/>
      <c r="E20" s="203"/>
      <c r="N20" s="189"/>
      <c r="O20" s="197" t="s">
        <v>128</v>
      </c>
      <c r="P20" s="198">
        <f>SUM(P18:P19)</f>
        <v>0</v>
      </c>
    </row>
    <row r="21" spans="1:16" ht="43.2" x14ac:dyDescent="0.3">
      <c r="G21" s="182" t="s">
        <v>118</v>
      </c>
      <c r="H21" s="182" t="s">
        <v>15</v>
      </c>
      <c r="I21" s="182" t="s">
        <v>119</v>
      </c>
      <c r="J21" s="182" t="s">
        <v>17</v>
      </c>
      <c r="K21" s="182" t="s">
        <v>120</v>
      </c>
      <c r="L21" s="182" t="s">
        <v>18</v>
      </c>
      <c r="M21" s="182" t="s">
        <v>121</v>
      </c>
      <c r="N21" s="182" t="s">
        <v>122</v>
      </c>
      <c r="O21" s="183"/>
      <c r="P21" s="182" t="s">
        <v>123</v>
      </c>
    </row>
    <row r="22" spans="1:16" x14ac:dyDescent="0.3">
      <c r="A22" s="1" t="s">
        <v>130</v>
      </c>
      <c r="B22">
        <v>25</v>
      </c>
      <c r="C22" s="184">
        <v>72</v>
      </c>
      <c r="D22">
        <f>SUM(B22:C22)</f>
        <v>97</v>
      </c>
      <c r="E22" s="203">
        <v>14</v>
      </c>
      <c r="G22" s="182"/>
      <c r="H22" s="182"/>
      <c r="I22" s="182"/>
      <c r="J22" s="182"/>
      <c r="K22" s="182"/>
      <c r="L22" s="182"/>
      <c r="M22" s="182"/>
      <c r="N22" s="182"/>
      <c r="O22" s="183"/>
      <c r="P22" s="182"/>
    </row>
    <row r="23" spans="1:16" x14ac:dyDescent="0.3">
      <c r="B23" s="186">
        <f>B22/D22</f>
        <v>0.25773195876288657</v>
      </c>
      <c r="C23" s="187">
        <f>C22/D22</f>
        <v>0.74226804123711343</v>
      </c>
      <c r="D23" s="188">
        <f>SUM(B23:C23)</f>
        <v>1</v>
      </c>
      <c r="G23" s="185"/>
      <c r="H23" s="185"/>
      <c r="I23" s="185"/>
      <c r="J23" s="185"/>
      <c r="K23" s="185"/>
      <c r="L23" s="185"/>
      <c r="M23" s="185"/>
      <c r="N23" s="185"/>
      <c r="O23" s="185"/>
      <c r="P23" s="185">
        <f>SUM(G23:O23)</f>
        <v>0</v>
      </c>
    </row>
    <row r="25" spans="1:16" x14ac:dyDescent="0.3">
      <c r="A25" s="192" t="s">
        <v>126</v>
      </c>
      <c r="B25" s="193">
        <f>$E22*B22</f>
        <v>350</v>
      </c>
      <c r="C25" s="194">
        <f>$E22*C22</f>
        <v>1008</v>
      </c>
      <c r="D25" s="185">
        <f>SUM(B25:C25)</f>
        <v>1358</v>
      </c>
      <c r="G25" s="185"/>
      <c r="H25" s="185"/>
      <c r="I25" s="185"/>
      <c r="J25" s="185"/>
      <c r="K25" s="185"/>
      <c r="L25" s="185"/>
      <c r="M25" s="185"/>
      <c r="N25" s="189" t="s">
        <v>125</v>
      </c>
      <c r="O25" s="190">
        <f>B23</f>
        <v>0.25773195876288657</v>
      </c>
      <c r="P25" s="191">
        <f>P23*B23</f>
        <v>0</v>
      </c>
    </row>
    <row r="26" spans="1:16" x14ac:dyDescent="0.3">
      <c r="A26" s="192"/>
      <c r="B26" s="196"/>
      <c r="C26" s="196"/>
      <c r="D26" s="185"/>
      <c r="N26" s="189" t="s">
        <v>127</v>
      </c>
      <c r="O26" s="188">
        <f>C23</f>
        <v>0.74226804123711343</v>
      </c>
      <c r="P26" s="195">
        <f>P23*C23</f>
        <v>0</v>
      </c>
    </row>
    <row r="27" spans="1:16" x14ac:dyDescent="0.3">
      <c r="A27" s="192"/>
      <c r="B27" s="200"/>
      <c r="C27" s="200"/>
      <c r="D27" s="201"/>
      <c r="N27" s="189"/>
      <c r="O27" s="197" t="s">
        <v>128</v>
      </c>
      <c r="P27" s="198">
        <f>SUM(P25:P26)</f>
        <v>0</v>
      </c>
    </row>
    <row r="28" spans="1:16" x14ac:dyDescent="0.3">
      <c r="A28" s="192" t="s">
        <v>131</v>
      </c>
      <c r="B28" s="193">
        <f>B11+B18+B25</f>
        <v>2160.1999999999998</v>
      </c>
      <c r="C28" s="196">
        <f>C11+C18+C25</f>
        <v>2788.8</v>
      </c>
      <c r="D28" s="196">
        <f>D11+D18+D25</f>
        <v>4949</v>
      </c>
      <c r="N28" s="189"/>
      <c r="O28" s="197"/>
      <c r="P28" s="198"/>
    </row>
    <row r="29" spans="1:16" x14ac:dyDescent="0.3">
      <c r="A29" s="192"/>
      <c r="B29" s="196"/>
      <c r="C29" s="196"/>
      <c r="D29" s="185"/>
      <c r="N29" s="189"/>
      <c r="O29" s="197"/>
      <c r="P29" s="198"/>
    </row>
    <row r="30" spans="1:16" x14ac:dyDescent="0.3">
      <c r="A30" t="s">
        <v>132</v>
      </c>
      <c r="N30" s="189"/>
      <c r="O30" s="197"/>
      <c r="P30" s="198"/>
    </row>
    <row r="32" spans="1:16" x14ac:dyDescent="0.3">
      <c r="E32" s="186"/>
      <c r="O32" s="192" t="s">
        <v>133</v>
      </c>
      <c r="P32" s="193">
        <f>P10+P18+P25</f>
        <v>623.72813559322026</v>
      </c>
    </row>
    <row r="33" spans="5:16" x14ac:dyDescent="0.3">
      <c r="O33" s="192" t="s">
        <v>134</v>
      </c>
      <c r="P33" s="202">
        <f>P11+P19+P26</f>
        <v>1313.1118644067797</v>
      </c>
    </row>
    <row r="34" spans="5:16" x14ac:dyDescent="0.3">
      <c r="E34" s="186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Sheet1</vt:lpstr>
      <vt:lpstr>Hourly pay period #1</vt:lpstr>
      <vt:lpstr>Hourly pay period #2</vt:lpstr>
      <vt:lpstr>Hourly pay period #3</vt:lpstr>
      <vt:lpstr>Empl Costs by Hour %</vt:lpstr>
      <vt:lpstr>Leave Time PP 1&amp;2</vt:lpstr>
      <vt:lpstr>Leave Time PP 3&amp;4</vt:lpstr>
      <vt:lpstr>Sheet2</vt:lpstr>
      <vt:lpstr>Blank Hourly Empl (no OT) Hours</vt:lpstr>
      <vt:lpstr>Salary pd Emp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Ruse, Kari</dc:creator>
  <cp:lastModifiedBy>Weyers, June</cp:lastModifiedBy>
  <cp:lastPrinted>2024-09-12T17:40:24Z</cp:lastPrinted>
  <dcterms:created xsi:type="dcterms:W3CDTF">2022-09-06T17:48:54Z</dcterms:created>
  <dcterms:modified xsi:type="dcterms:W3CDTF">2024-09-27T20:10:31Z</dcterms:modified>
</cp:coreProperties>
</file>