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ngr\State Grant\Prioritization System\"/>
    </mc:Choice>
  </mc:AlternateContent>
  <xr:revisionPtr revIDLastSave="0" documentId="13_ncr:1_{08A0499D-01B8-4862-9339-9F3279F2C58F}" xr6:coauthVersionLast="47" xr6:coauthVersionMax="47" xr10:uidLastSave="{00000000-0000-0000-0000-000000000000}"/>
  <bookViews>
    <workbookView xWindow="2730" yWindow="2730" windowWidth="21600" windowHeight="11295" xr2:uid="{E3634EE7-0684-4D5F-8D97-D006180676E9}"/>
  </bookViews>
  <sheets>
    <sheet name="Prioritization Matrix" sheetId="1" r:id="rId1"/>
    <sheet name="Model with Projects Full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L42" i="1"/>
  <c r="L41" i="1"/>
  <c r="L40" i="1"/>
  <c r="L39" i="1"/>
  <c r="L38" i="1"/>
  <c r="M38" i="1" s="1"/>
  <c r="L37" i="1"/>
  <c r="M37" i="1" s="1"/>
  <c r="L36" i="1"/>
  <c r="M36" i="1" s="1"/>
  <c r="L35" i="1"/>
  <c r="M35" i="1" s="1"/>
  <c r="L34" i="1"/>
  <c r="M34" i="1" s="1"/>
  <c r="L33" i="1"/>
  <c r="M32" i="1" s="1"/>
  <c r="L32" i="1"/>
  <c r="L31" i="1"/>
  <c r="M41" i="1"/>
  <c r="L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44" i="1"/>
  <c r="L45" i="1"/>
  <c r="L46" i="1"/>
  <c r="L8" i="1"/>
  <c r="M27" i="2"/>
  <c r="M7" i="2"/>
  <c r="M64" i="2"/>
  <c r="M32" i="2"/>
  <c r="M62" i="2"/>
  <c r="M38" i="2"/>
  <c r="M11" i="2"/>
  <c r="M21" i="2"/>
  <c r="M28" i="2"/>
  <c r="M25" i="2"/>
  <c r="M34" i="2"/>
  <c r="M65" i="2"/>
  <c r="M66" i="2"/>
  <c r="M29" i="2"/>
  <c r="M30" i="2"/>
  <c r="M10" i="2"/>
  <c r="M20" i="2"/>
  <c r="M44" i="2"/>
  <c r="M15" i="2"/>
  <c r="M59" i="2"/>
  <c r="M35" i="2"/>
  <c r="M17" i="2"/>
  <c r="M48" i="2"/>
  <c r="M39" i="2"/>
  <c r="M19" i="2"/>
  <c r="M58" i="2"/>
  <c r="M9" i="2"/>
  <c r="M43" i="2"/>
  <c r="M26" i="2"/>
  <c r="M36" i="2"/>
  <c r="M47" i="2"/>
  <c r="M31" i="2"/>
  <c r="M55" i="2"/>
  <c r="M13" i="2"/>
  <c r="M56" i="2"/>
  <c r="M16" i="2"/>
  <c r="M46" i="2"/>
  <c r="M57" i="2"/>
  <c r="M18" i="2"/>
  <c r="M54" i="2"/>
  <c r="M41" i="2"/>
  <c r="M45" i="2"/>
  <c r="M51" i="2"/>
  <c r="M33" i="2"/>
  <c r="M14" i="2"/>
  <c r="M53" i="2"/>
  <c r="M50" i="2"/>
  <c r="M40" i="2"/>
  <c r="M22" i="2"/>
  <c r="M42" i="2"/>
  <c r="M60" i="2"/>
  <c r="M37" i="2"/>
  <c r="M12" i="2"/>
  <c r="M23" i="2"/>
  <c r="M52" i="2"/>
  <c r="M63" i="2"/>
  <c r="M24" i="2"/>
  <c r="M61" i="2"/>
  <c r="M8" i="2"/>
  <c r="M49" i="2"/>
  <c r="M6" i="2"/>
  <c r="M31" i="1" l="1"/>
  <c r="M43" i="1"/>
  <c r="M42" i="1"/>
  <c r="M40" i="1"/>
  <c r="M39" i="1"/>
  <c r="M33" i="1"/>
  <c r="M8" i="1"/>
  <c r="M7" i="1"/>
  <c r="M22" i="1"/>
  <c r="M9" i="1"/>
  <c r="M23" i="1"/>
  <c r="M21" i="1"/>
  <c r="M46" i="1"/>
  <c r="M20" i="1"/>
  <c r="M45" i="1"/>
  <c r="M19" i="1"/>
  <c r="M44" i="1"/>
  <c r="M18" i="1"/>
  <c r="M17" i="1"/>
  <c r="M30" i="1"/>
  <c r="M16" i="1"/>
  <c r="M29" i="1"/>
  <c r="M15" i="1"/>
  <c r="M28" i="1"/>
  <c r="M14" i="1"/>
  <c r="M27" i="1"/>
  <c r="M13" i="1"/>
  <c r="M26" i="1"/>
  <c r="M12" i="1"/>
  <c r="M25" i="1"/>
  <c r="M11" i="1"/>
  <c r="M24" i="1"/>
  <c r="M10" i="1"/>
</calcChain>
</file>

<file path=xl/sharedStrings.xml><?xml version="1.0" encoding="utf-8"?>
<sst xmlns="http://schemas.openxmlformats.org/spreadsheetml/2006/main" count="128" uniqueCount="105">
  <si>
    <t>Indicates FAA component</t>
  </si>
  <si>
    <t>Airport</t>
  </si>
  <si>
    <t>Project</t>
  </si>
  <si>
    <t>Compliance</t>
  </si>
  <si>
    <t>NPIAS/Non-NPIAS</t>
  </si>
  <si>
    <t>Airport Code</t>
  </si>
  <si>
    <t>Purpose</t>
  </si>
  <si>
    <t xml:space="preserve">Component </t>
  </si>
  <si>
    <t>Type</t>
  </si>
  <si>
    <t>Benefit/Impact</t>
  </si>
  <si>
    <t>Self-funding</t>
  </si>
  <si>
    <t>Alignment with SASP</t>
  </si>
  <si>
    <t>Special Considerations</t>
  </si>
  <si>
    <t>Total</t>
  </si>
  <si>
    <r>
      <t xml:space="preserve">Factor Weight </t>
    </r>
    <r>
      <rPr>
        <b/>
        <i/>
        <sz val="11"/>
        <color theme="1"/>
        <rFont val="Calibri"/>
        <family val="2"/>
      </rPr>
      <t>→</t>
    </r>
  </si>
  <si>
    <r>
      <t xml:space="preserve">Point Values </t>
    </r>
    <r>
      <rPr>
        <b/>
        <i/>
        <sz val="11"/>
        <color theme="1"/>
        <rFont val="Calibri"/>
        <family val="2"/>
      </rPr>
      <t>→</t>
    </r>
  </si>
  <si>
    <t>0-30</t>
  </si>
  <si>
    <t>10 -- 20</t>
  </si>
  <si>
    <t>7--20</t>
  </si>
  <si>
    <t>25-100</t>
  </si>
  <si>
    <t>0-90</t>
  </si>
  <si>
    <t>1-100</t>
  </si>
  <si>
    <t>0-25</t>
  </si>
  <si>
    <t>0-10</t>
  </si>
  <si>
    <t>Max Values</t>
  </si>
  <si>
    <t>Min Values</t>
  </si>
  <si>
    <t>Ainsworth - Seal Coat (engr)</t>
  </si>
  <si>
    <t>Alliance - MIRL, MITL, PAPI's and signs</t>
  </si>
  <si>
    <t>Alliance- ALP</t>
  </si>
  <si>
    <t>Alma - Drainage Improvements</t>
  </si>
  <si>
    <t>Auburn - Hangar</t>
  </si>
  <si>
    <t>Aurora - Road and Parking</t>
  </si>
  <si>
    <t>Basset - MITL</t>
  </si>
  <si>
    <t>Blair - Design Runway/Taxiway Extension</t>
  </si>
  <si>
    <t>Blair - Land Acquisition</t>
  </si>
  <si>
    <t>Burwell - Hangar</t>
  </si>
  <si>
    <t>Cambridge - Construct Hangar</t>
  </si>
  <si>
    <t>Chadron - SRE Building</t>
  </si>
  <si>
    <t>Creighton - MIRL</t>
  </si>
  <si>
    <t>Crete - Parallel Taxiway (Design)</t>
  </si>
  <si>
    <t>Curtis - Apron Rehab</t>
  </si>
  <si>
    <t>David City - Rehab Asphalt Pavement</t>
  </si>
  <si>
    <t>Fairbury - Hangar Construction</t>
  </si>
  <si>
    <t>Fairmont - Taxiway Rehab</t>
  </si>
  <si>
    <t>Fremont - Parallel Taxiway Rehab</t>
  </si>
  <si>
    <t>Fremont - ALP</t>
  </si>
  <si>
    <t>Gordon - ALP</t>
  </si>
  <si>
    <t>Grant - Fuel System</t>
  </si>
  <si>
    <t>Hartington - Terminal Building (Engr)</t>
  </si>
  <si>
    <t>Harvard - Rehab Taxiway</t>
  </si>
  <si>
    <t>Hastings - Apron and Taxiway Rehab</t>
  </si>
  <si>
    <t>Holdrege - Hangar (Engr)</t>
  </si>
  <si>
    <t>Kearney - Apron Rehab</t>
  </si>
  <si>
    <t>Kimball - Hangar Rehab</t>
  </si>
  <si>
    <t>Lincoln - Runway Rehab</t>
  </si>
  <si>
    <t>Loup City - ALP</t>
  </si>
  <si>
    <t>McCook - Marking, Lighting, etc.</t>
  </si>
  <si>
    <t>Minden - Hangar</t>
  </si>
  <si>
    <t>Nebraska City - Fuel Lookback</t>
  </si>
  <si>
    <t>Neligh - Hangar Rehab</t>
  </si>
  <si>
    <t>Norfolk - Runway Rehab (Prelim and Engr)</t>
  </si>
  <si>
    <t>Norfolk - Hangar</t>
  </si>
  <si>
    <t>North Platte - Terminal (ATP)</t>
  </si>
  <si>
    <t>O'Neill - Fuel</t>
  </si>
  <si>
    <t>Ogallala - ALP</t>
  </si>
  <si>
    <t>Omaha Millard - Taxilane Rehab</t>
  </si>
  <si>
    <t>Ord - Fuel</t>
  </si>
  <si>
    <t>Pender - MIRL, PAPI, REIL</t>
  </si>
  <si>
    <t>Pender - ALP</t>
  </si>
  <si>
    <t>Rushville - Hangar Design</t>
  </si>
  <si>
    <t>Scottsbluff - Apron Rehab</t>
  </si>
  <si>
    <t>Scottsbluff - Parallel Taxiway to 23 (combined with community project)</t>
  </si>
  <si>
    <t>Sidney - Hangar</t>
  </si>
  <si>
    <t>Superior - Hangar Rehab</t>
  </si>
  <si>
    <t>Tecumseh - Hangar (Engr)</t>
  </si>
  <si>
    <t>Tekamah - Rehab Runway 13</t>
  </si>
  <si>
    <t>Tekamah - SRE</t>
  </si>
  <si>
    <t>Thedford - Hangar (Engr)</t>
  </si>
  <si>
    <t>Valentine - Apron Expansion</t>
  </si>
  <si>
    <t>Wahoo - Hangar</t>
  </si>
  <si>
    <t>York - Runway Rehab (Engr)</t>
  </si>
  <si>
    <t>Albion - ALP</t>
  </si>
  <si>
    <t xml:space="preserve">Albion - Hangar </t>
  </si>
  <si>
    <t>Alma - Hangar (Engr. Services)</t>
  </si>
  <si>
    <t>NDA - Approach Study</t>
  </si>
  <si>
    <t>25-90</t>
  </si>
  <si>
    <t>NDOT DIVISION OF AERONAUTICS PROJECT PRIORITIZATION MODEL</t>
  </si>
  <si>
    <t>NDOT DIVISION OF AERONAUTICS PROJECT PRIORITIZATION MATRIX</t>
  </si>
  <si>
    <t>B</t>
  </si>
  <si>
    <t>D</t>
  </si>
  <si>
    <t xml:space="preserve">C </t>
  </si>
  <si>
    <t>E</t>
  </si>
  <si>
    <t>F</t>
  </si>
  <si>
    <t>G</t>
  </si>
  <si>
    <t>H</t>
  </si>
  <si>
    <t>I</t>
  </si>
  <si>
    <t>J</t>
  </si>
  <si>
    <t>K</t>
  </si>
  <si>
    <t>L</t>
  </si>
  <si>
    <t>50-100</t>
  </si>
  <si>
    <t>24-100</t>
  </si>
  <si>
    <t>12--20</t>
  </si>
  <si>
    <t>PRIORITY</t>
  </si>
  <si>
    <t>0-40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</si>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</sst>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4" borderId="4" xfId="0" applyFont="1" applyFill="1" applyBorder="1" applyAlignment="1">
      <alignment horizontal="center" textRotation="90"/>
    </xf>
    <xf numFmtId="0" fontId="1" fillId="4" borderId="2" xfId="0" applyFont="1" applyFill="1" applyBorder="1" applyAlignment="1">
      <alignment horizontal="center" textRotation="90"/>
    </xf>
    <xf numFmtId="0" fontId="1" fillId="2" borderId="4" xfId="0" applyFont="1" applyFill="1" applyBorder="1" applyAlignment="1">
      <alignment horizontal="center" textRotation="90"/>
    </xf>
    <xf numFmtId="0" fontId="1" fillId="2" borderId="2" xfId="0" applyFont="1" applyFill="1" applyBorder="1" applyAlignment="1">
      <alignment horizontal="center" textRotation="90"/>
    </xf>
    <xf numFmtId="0" fontId="3" fillId="0" borderId="5" xfId="0" applyFont="1" applyBorder="1" applyAlignment="1">
      <alignment horizontal="right"/>
    </xf>
    <xf numFmtId="0" fontId="1" fillId="5" borderId="6" xfId="0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16" fontId="2" fillId="5" borderId="6" xfId="0" applyNumberFormat="1" applyFont="1" applyFill="1" applyBorder="1" applyAlignment="1">
      <alignment horizontal="center"/>
    </xf>
    <xf numFmtId="16" fontId="2" fillId="5" borderId="7" xfId="0" applyNumberFormat="1" applyFont="1" applyFill="1" applyBorder="1" applyAlignment="1">
      <alignment horizontal="center"/>
    </xf>
    <xf numFmtId="16" fontId="2" fillId="2" borderId="6" xfId="0" applyNumberFormat="1" applyFont="1" applyFill="1" applyBorder="1" applyAlignment="1">
      <alignment horizontal="center"/>
    </xf>
    <xf numFmtId="16" fontId="2" fillId="2" borderId="7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6" borderId="3" xfId="0" applyFill="1" applyBorder="1"/>
    <xf numFmtId="0" fontId="0" fillId="5" borderId="8" xfId="0" applyFill="1" applyBorder="1" applyAlignment="1">
      <alignment horizontal="right"/>
    </xf>
    <xf numFmtId="0" fontId="0" fillId="5" borderId="9" xfId="0" applyFill="1" applyBorder="1" applyAlignment="1">
      <alignment horizontal="center"/>
    </xf>
    <xf numFmtId="1" fontId="0" fillId="5" borderId="12" xfId="0" applyNumberFormat="1" applyFill="1" applyBorder="1"/>
    <xf numFmtId="0" fontId="0" fillId="5" borderId="10" xfId="0" applyFill="1" applyBorder="1" applyAlignment="1">
      <alignment horizontal="right"/>
    </xf>
    <xf numFmtId="0" fontId="0" fillId="5" borderId="11" xfId="0" applyFill="1" applyBorder="1" applyAlignment="1">
      <alignment horizontal="center"/>
    </xf>
    <xf numFmtId="0" fontId="0" fillId="0" borderId="10" xfId="0" applyBorder="1" applyAlignment="1">
      <alignment wrapText="1"/>
    </xf>
    <xf numFmtId="1" fontId="0" fillId="5" borderId="15" xfId="0" applyNumberFormat="1" applyFill="1" applyBorder="1"/>
    <xf numFmtId="0" fontId="7" fillId="6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16" fontId="2" fillId="5" borderId="19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textRotation="90"/>
    </xf>
    <xf numFmtId="0" fontId="5" fillId="6" borderId="17" xfId="0" applyFont="1" applyFill="1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  <xf numFmtId="0" fontId="7" fillId="6" borderId="16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 vertical="center" textRotation="90"/>
    </xf>
    <xf numFmtId="14" fontId="10" fillId="0" borderId="0" xfId="0" applyNumberFormat="1" applyFont="1" applyAlignment="1">
      <alignment horizontal="center" textRotation="4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9F9EC-2462-41F7-B140-5130C9B272CE}">
  <sheetPr>
    <pageSetUpPr fitToPage="1"/>
  </sheetPr>
  <dimension ref="B1:P46"/>
  <sheetViews>
    <sheetView tabSelected="1" zoomScale="112" zoomScaleNormal="112" workbookViewId="0">
      <pane ySplit="6" topLeftCell="A7" activePane="bottomLeft" state="frozen"/>
      <selection pane="bottomLeft" activeCell="O2" sqref="O2"/>
    </sheetView>
  </sheetViews>
  <sheetFormatPr defaultRowHeight="15" x14ac:dyDescent="0.25"/>
  <cols>
    <col min="1" max="1" width="0.85546875" customWidth="1"/>
    <col min="2" max="2" width="37.7109375" customWidth="1"/>
    <col min="3" max="3" width="5.42578125" customWidth="1"/>
    <col min="4" max="4" width="7.42578125" bestFit="1" customWidth="1"/>
    <col min="5" max="5" width="6" customWidth="1"/>
    <col min="6" max="6" width="7" customWidth="1"/>
    <col min="7" max="7" width="5.85546875" customWidth="1"/>
    <col min="8" max="8" width="6.5703125" bestFit="1" customWidth="1"/>
    <col min="9" max="11" width="5" bestFit="1" customWidth="1"/>
    <col min="12" max="12" width="6.5703125" bestFit="1" customWidth="1"/>
    <col min="13" max="13" width="3.7109375" style="32" customWidth="1"/>
    <col min="18" max="18" width="8.42578125" bestFit="1" customWidth="1"/>
  </cols>
  <sheetData>
    <row r="1" spans="2:16" ht="39" customHeight="1" thickBot="1" x14ac:dyDescent="0.3">
      <c r="B1" s="43" t="s">
        <v>87</v>
      </c>
      <c r="C1" s="44"/>
      <c r="D1" s="44"/>
      <c r="E1" s="44"/>
      <c r="F1" s="44"/>
      <c r="G1" s="44"/>
      <c r="H1" s="44"/>
      <c r="I1" s="44"/>
      <c r="J1" s="44"/>
      <c r="K1" s="44"/>
      <c r="L1" s="44"/>
      <c r="N1" s="52">
        <v>45793</v>
      </c>
      <c r="O1" t="s">
        <v>104</v>
      </c>
    </row>
    <row r="2" spans="2:16" ht="19.5" thickBot="1" x14ac:dyDescent="0.35">
      <c r="B2" s="31" t="s">
        <v>88</v>
      </c>
      <c r="C2" s="31" t="s">
        <v>90</v>
      </c>
      <c r="D2" s="31" t="s">
        <v>89</v>
      </c>
      <c r="E2" s="31" t="s">
        <v>91</v>
      </c>
      <c r="F2" s="31" t="s">
        <v>92</v>
      </c>
      <c r="G2" s="31" t="s">
        <v>93</v>
      </c>
      <c r="H2" s="31" t="s">
        <v>94</v>
      </c>
      <c r="I2" s="31" t="s">
        <v>95</v>
      </c>
      <c r="J2" s="31" t="s">
        <v>96</v>
      </c>
      <c r="K2" s="31" t="s">
        <v>97</v>
      </c>
      <c r="L2" s="31" t="s">
        <v>98</v>
      </c>
    </row>
    <row r="3" spans="2:16" ht="15.75" thickBot="1" x14ac:dyDescent="0.3">
      <c r="B3" s="1" t="s">
        <v>0</v>
      </c>
      <c r="C3" s="40" t="s">
        <v>1</v>
      </c>
      <c r="D3" s="41"/>
      <c r="E3" s="42"/>
      <c r="F3" s="40" t="s">
        <v>2</v>
      </c>
      <c r="G3" s="41"/>
      <c r="H3" s="41"/>
      <c r="I3" s="41"/>
      <c r="J3" s="41"/>
      <c r="K3" s="42"/>
      <c r="L3" s="23"/>
    </row>
    <row r="4" spans="2:16" ht="112.5" thickBot="1" x14ac:dyDescent="0.3">
      <c r="B4" s="2" t="s">
        <v>2</v>
      </c>
      <c r="C4" s="3" t="s">
        <v>3</v>
      </c>
      <c r="D4" s="4" t="s">
        <v>4</v>
      </c>
      <c r="E4" s="5" t="s">
        <v>5</v>
      </c>
      <c r="F4" s="6" t="s">
        <v>6</v>
      </c>
      <c r="G4" s="5" t="s">
        <v>7</v>
      </c>
      <c r="H4" s="6" t="s">
        <v>8</v>
      </c>
      <c r="I4" s="4" t="s">
        <v>10</v>
      </c>
      <c r="J4" s="3" t="s">
        <v>11</v>
      </c>
      <c r="K4" s="4" t="s">
        <v>12</v>
      </c>
      <c r="L4" s="45" t="s">
        <v>13</v>
      </c>
      <c r="M4" s="47" t="s">
        <v>102</v>
      </c>
    </row>
    <row r="5" spans="2:16" ht="15.75" thickBot="1" x14ac:dyDescent="0.3">
      <c r="B5" s="7" t="s">
        <v>14</v>
      </c>
      <c r="C5" s="8">
        <v>1.5</v>
      </c>
      <c r="D5" s="9">
        <v>1</v>
      </c>
      <c r="E5" s="10">
        <v>4</v>
      </c>
      <c r="F5" s="11">
        <v>0.7</v>
      </c>
      <c r="G5" s="10">
        <v>2</v>
      </c>
      <c r="H5" s="11">
        <v>0.7</v>
      </c>
      <c r="I5" s="9">
        <v>0.7</v>
      </c>
      <c r="J5" s="12">
        <v>0.8</v>
      </c>
      <c r="K5" s="9">
        <v>1</v>
      </c>
      <c r="L5" s="46"/>
      <c r="M5" s="48"/>
    </row>
    <row r="6" spans="2:16" ht="15.75" thickBot="1" x14ac:dyDescent="0.3">
      <c r="B6" s="7" t="s">
        <v>15</v>
      </c>
      <c r="C6" s="13" t="s">
        <v>16</v>
      </c>
      <c r="D6" s="14" t="s">
        <v>17</v>
      </c>
      <c r="E6" s="15" t="s">
        <v>101</v>
      </c>
      <c r="F6" s="16" t="s">
        <v>99</v>
      </c>
      <c r="G6" s="15" t="s">
        <v>85</v>
      </c>
      <c r="H6" s="16" t="s">
        <v>100</v>
      </c>
      <c r="I6" s="14" t="s">
        <v>23</v>
      </c>
      <c r="J6" s="13" t="s">
        <v>22</v>
      </c>
      <c r="K6" s="35" t="s">
        <v>103</v>
      </c>
      <c r="L6" s="46"/>
      <c r="M6" s="48"/>
    </row>
    <row r="7" spans="2:16" ht="15.75" thickBot="1" x14ac:dyDescent="0.3">
      <c r="B7" s="7"/>
      <c r="C7" s="36"/>
      <c r="D7" s="36"/>
      <c r="E7" s="36"/>
      <c r="F7" s="36"/>
      <c r="G7" s="36"/>
      <c r="H7" s="36"/>
      <c r="I7" s="36"/>
      <c r="J7" s="36"/>
      <c r="K7" s="36"/>
      <c r="L7" s="37">
        <f>(C7*$C$5+D7*$D$5+I7*$I$5+J7*$J$5+K7*$K$5)+((E7*$E$5+G7*$G$5+F7*$F$5+H7*$H$5)/4.2)</f>
        <v>0</v>
      </c>
      <c r="M7" s="33">
        <f>RANK(L7,$L$7:$L$46)</f>
        <v>1</v>
      </c>
    </row>
    <row r="8" spans="2:16" ht="15.75" thickBot="1" x14ac:dyDescent="0.3">
      <c r="B8" s="17"/>
      <c r="C8" s="18"/>
      <c r="D8" s="18"/>
      <c r="E8" s="18"/>
      <c r="F8" s="18"/>
      <c r="G8" s="18"/>
      <c r="H8" s="18"/>
      <c r="I8" s="18"/>
      <c r="J8" s="18"/>
      <c r="K8" s="18"/>
      <c r="L8" s="34">
        <f>(C8*$C$5+D8*$D$5+I8*$I$5+J8*$J$5+K8*$K$5)+((E8*$E$5+G8*$G$5+F8*$F$5+H8*$H$5)/4.2)</f>
        <v>0</v>
      </c>
      <c r="M8" s="33">
        <f t="shared" ref="M8:M46" si="0">RANK(L8,$L$7:$L$46)</f>
        <v>1</v>
      </c>
    </row>
    <row r="9" spans="2:16" ht="15.75" thickBot="1" x14ac:dyDescent="0.3">
      <c r="B9" s="17"/>
      <c r="C9" s="18"/>
      <c r="D9" s="18"/>
      <c r="E9" s="18"/>
      <c r="F9" s="18"/>
      <c r="G9" s="18"/>
      <c r="H9" s="18"/>
      <c r="I9" s="18"/>
      <c r="J9" s="18"/>
      <c r="K9" s="18"/>
      <c r="L9" s="34">
        <f t="shared" ref="L9:L46" si="1">(C9*$C$5+D9*$D$5+I9*$I$5+J9*$J$5+K9*$K$5)+((E9*$E$5+G9*$G$5+F9*$F$5+H9*$H$5)/4.2)</f>
        <v>0</v>
      </c>
      <c r="M9" s="33">
        <f t="shared" si="0"/>
        <v>1</v>
      </c>
    </row>
    <row r="10" spans="2:16" ht="15.75" thickBot="1" x14ac:dyDescent="0.3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34">
        <f t="shared" si="1"/>
        <v>0</v>
      </c>
      <c r="M10" s="33">
        <f t="shared" si="0"/>
        <v>1</v>
      </c>
    </row>
    <row r="11" spans="2:16" ht="15.75" thickBot="1" x14ac:dyDescent="0.3"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34">
        <f t="shared" si="1"/>
        <v>0</v>
      </c>
      <c r="M11" s="33">
        <f t="shared" si="0"/>
        <v>1</v>
      </c>
    </row>
    <row r="12" spans="2:16" ht="15.75" thickBot="1" x14ac:dyDescent="0.3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34">
        <f t="shared" si="1"/>
        <v>0</v>
      </c>
      <c r="M12" s="33">
        <f t="shared" si="0"/>
        <v>1</v>
      </c>
    </row>
    <row r="13" spans="2:16" ht="15.75" thickBot="1" x14ac:dyDescent="0.3"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34">
        <f t="shared" si="1"/>
        <v>0</v>
      </c>
      <c r="M13" s="33">
        <f t="shared" si="0"/>
        <v>1</v>
      </c>
      <c r="O13" s="21"/>
    </row>
    <row r="14" spans="2:16" ht="15.75" thickBot="1" x14ac:dyDescent="0.3"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34">
        <f t="shared" si="1"/>
        <v>0</v>
      </c>
      <c r="M14" s="33">
        <f t="shared" si="0"/>
        <v>1</v>
      </c>
      <c r="P14" s="21"/>
    </row>
    <row r="15" spans="2:16" ht="15.75" thickBot="1" x14ac:dyDescent="0.3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34">
        <f t="shared" si="1"/>
        <v>0</v>
      </c>
      <c r="M15" s="33">
        <f t="shared" si="0"/>
        <v>1</v>
      </c>
    </row>
    <row r="16" spans="2:16" ht="15.75" thickBot="1" x14ac:dyDescent="0.3"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34">
        <f t="shared" si="1"/>
        <v>0</v>
      </c>
      <c r="M16" s="33">
        <f t="shared" si="0"/>
        <v>1</v>
      </c>
    </row>
    <row r="17" spans="2:13" ht="15.75" thickBot="1" x14ac:dyDescent="0.3"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34">
        <f t="shared" si="1"/>
        <v>0</v>
      </c>
      <c r="M17" s="33">
        <f t="shared" si="0"/>
        <v>1</v>
      </c>
    </row>
    <row r="18" spans="2:13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34">
        <f t="shared" si="1"/>
        <v>0</v>
      </c>
      <c r="M18" s="33">
        <f t="shared" si="0"/>
        <v>1</v>
      </c>
    </row>
    <row r="19" spans="2:13" ht="15.75" thickBot="1" x14ac:dyDescent="0.3"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34">
        <f t="shared" si="1"/>
        <v>0</v>
      </c>
      <c r="M19" s="33">
        <f t="shared" si="0"/>
        <v>1</v>
      </c>
    </row>
    <row r="20" spans="2:13" ht="15.75" thickBot="1" x14ac:dyDescent="0.3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34">
        <f t="shared" si="1"/>
        <v>0</v>
      </c>
      <c r="M20" s="33">
        <f t="shared" si="0"/>
        <v>1</v>
      </c>
    </row>
    <row r="21" spans="2:13" ht="15.75" thickBot="1" x14ac:dyDescent="0.3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34">
        <f t="shared" si="1"/>
        <v>0</v>
      </c>
      <c r="M21" s="33">
        <f t="shared" si="0"/>
        <v>1</v>
      </c>
    </row>
    <row r="22" spans="2:13" ht="15.75" thickBot="1" x14ac:dyDescent="0.3"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34">
        <f t="shared" si="1"/>
        <v>0</v>
      </c>
      <c r="M22" s="33">
        <f t="shared" si="0"/>
        <v>1</v>
      </c>
    </row>
    <row r="23" spans="2:13" ht="15.75" thickBot="1" x14ac:dyDescent="0.3"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34">
        <f t="shared" si="1"/>
        <v>0</v>
      </c>
      <c r="M23" s="33">
        <f t="shared" si="0"/>
        <v>1</v>
      </c>
    </row>
    <row r="24" spans="2:13" ht="15.75" thickBot="1" x14ac:dyDescent="0.3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34">
        <f t="shared" si="1"/>
        <v>0</v>
      </c>
      <c r="M24" s="33">
        <f t="shared" si="0"/>
        <v>1</v>
      </c>
    </row>
    <row r="25" spans="2:13" ht="15.75" thickBot="1" x14ac:dyDescent="0.3"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34">
        <f t="shared" si="1"/>
        <v>0</v>
      </c>
      <c r="M25" s="33">
        <f t="shared" si="0"/>
        <v>1</v>
      </c>
    </row>
    <row r="26" spans="2:13" ht="15.75" thickBot="1" x14ac:dyDescent="0.3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34">
        <f t="shared" si="1"/>
        <v>0</v>
      </c>
      <c r="M26" s="33">
        <f t="shared" si="0"/>
        <v>1</v>
      </c>
    </row>
    <row r="27" spans="2:13" ht="15.75" thickBot="1" x14ac:dyDescent="0.3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34">
        <f t="shared" si="1"/>
        <v>0</v>
      </c>
      <c r="M27" s="33">
        <f t="shared" si="0"/>
        <v>1</v>
      </c>
    </row>
    <row r="28" spans="2:13" ht="15.75" thickBot="1" x14ac:dyDescent="0.3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34">
        <f t="shared" si="1"/>
        <v>0</v>
      </c>
      <c r="M28" s="33">
        <f t="shared" si="0"/>
        <v>1</v>
      </c>
    </row>
    <row r="29" spans="2:13" ht="15.75" thickBot="1" x14ac:dyDescent="0.3"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34">
        <f t="shared" si="1"/>
        <v>0</v>
      </c>
      <c r="M29" s="33">
        <f t="shared" si="0"/>
        <v>1</v>
      </c>
    </row>
    <row r="30" spans="2:13" ht="15.75" thickBot="1" x14ac:dyDescent="0.3"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34">
        <f t="shared" si="1"/>
        <v>0</v>
      </c>
      <c r="M30" s="33">
        <f t="shared" si="0"/>
        <v>1</v>
      </c>
    </row>
    <row r="31" spans="2:13" ht="15.75" thickBot="1" x14ac:dyDescent="0.3"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34">
        <f t="shared" si="1"/>
        <v>0</v>
      </c>
      <c r="M31" s="33">
        <f t="shared" si="0"/>
        <v>1</v>
      </c>
    </row>
    <row r="32" spans="2:13" ht="15.75" thickBot="1" x14ac:dyDescent="0.3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34">
        <f t="shared" si="1"/>
        <v>0</v>
      </c>
      <c r="M32" s="33">
        <f t="shared" si="0"/>
        <v>1</v>
      </c>
    </row>
    <row r="33" spans="2:13" ht="15.75" thickBot="1" x14ac:dyDescent="0.3"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34">
        <f t="shared" si="1"/>
        <v>0</v>
      </c>
      <c r="M33" s="33">
        <f t="shared" si="0"/>
        <v>1</v>
      </c>
    </row>
    <row r="34" spans="2:13" ht="15.75" thickBot="1" x14ac:dyDescent="0.3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34">
        <f t="shared" si="1"/>
        <v>0</v>
      </c>
      <c r="M34" s="33">
        <f t="shared" si="0"/>
        <v>1</v>
      </c>
    </row>
    <row r="35" spans="2:13" ht="15.75" thickBot="1" x14ac:dyDescent="0.3"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34">
        <f t="shared" si="1"/>
        <v>0</v>
      </c>
      <c r="M35" s="33">
        <f t="shared" si="0"/>
        <v>1</v>
      </c>
    </row>
    <row r="36" spans="2:13" ht="15.75" thickBot="1" x14ac:dyDescent="0.3"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34">
        <f t="shared" si="1"/>
        <v>0</v>
      </c>
      <c r="M36" s="33">
        <f t="shared" si="0"/>
        <v>1</v>
      </c>
    </row>
    <row r="37" spans="2:13" ht="15.75" thickBot="1" x14ac:dyDescent="0.3"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34">
        <f t="shared" si="1"/>
        <v>0</v>
      </c>
      <c r="M37" s="33">
        <f t="shared" si="0"/>
        <v>1</v>
      </c>
    </row>
    <row r="38" spans="2:13" ht="15.75" thickBot="1" x14ac:dyDescent="0.3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34">
        <f t="shared" si="1"/>
        <v>0</v>
      </c>
      <c r="M38" s="33">
        <f t="shared" si="0"/>
        <v>1</v>
      </c>
    </row>
    <row r="39" spans="2:13" ht="15.75" thickBot="1" x14ac:dyDescent="0.3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34">
        <f t="shared" si="1"/>
        <v>0</v>
      </c>
      <c r="M39" s="33">
        <f t="shared" si="0"/>
        <v>1</v>
      </c>
    </row>
    <row r="40" spans="2:13" ht="15.75" thickBot="1" x14ac:dyDescent="0.3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34">
        <f t="shared" si="1"/>
        <v>0</v>
      </c>
      <c r="M40" s="33">
        <f t="shared" si="0"/>
        <v>1</v>
      </c>
    </row>
    <row r="41" spans="2:13" ht="15.75" thickBot="1" x14ac:dyDescent="0.3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34">
        <f t="shared" si="1"/>
        <v>0</v>
      </c>
      <c r="M41" s="33">
        <f t="shared" si="0"/>
        <v>1</v>
      </c>
    </row>
    <row r="42" spans="2:13" ht="15.75" thickBot="1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34">
        <f t="shared" si="1"/>
        <v>0</v>
      </c>
      <c r="M42" s="33">
        <f t="shared" si="0"/>
        <v>1</v>
      </c>
    </row>
    <row r="43" spans="2:13" ht="15.75" thickBot="1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34">
        <f t="shared" si="1"/>
        <v>0</v>
      </c>
      <c r="M43" s="33">
        <f t="shared" si="0"/>
        <v>1</v>
      </c>
    </row>
    <row r="44" spans="2:13" ht="15.75" thickBot="1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34">
        <f t="shared" si="1"/>
        <v>0</v>
      </c>
      <c r="M44" s="33">
        <f t="shared" si="0"/>
        <v>1</v>
      </c>
    </row>
    <row r="45" spans="2:13" ht="15.75" thickBot="1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34">
        <f t="shared" si="1"/>
        <v>0</v>
      </c>
      <c r="M45" s="33">
        <f t="shared" si="0"/>
        <v>1</v>
      </c>
    </row>
    <row r="46" spans="2:13" ht="15.75" thickBot="1" x14ac:dyDescent="0.3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38">
        <f t="shared" si="1"/>
        <v>0</v>
      </c>
      <c r="M46" s="39">
        <f t="shared" si="0"/>
        <v>1</v>
      </c>
    </row>
  </sheetData>
  <mergeCells count="5">
    <mergeCell ref="C3:E3"/>
    <mergeCell ref="F3:K3"/>
    <mergeCell ref="B1:L1"/>
    <mergeCell ref="L4:L6"/>
    <mergeCell ref="M4:M6"/>
  </mergeCells>
  <pageMargins left="0.7" right="0.7" top="0.75" bottom="0.75" header="0.3" footer="0.3"/>
  <pageSetup scale="8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0037-2F61-4371-B989-CCA01C28F314}">
  <dimension ref="B1:S66"/>
  <sheetViews>
    <sheetView zoomScale="140" zoomScaleNormal="140" workbookViewId="0">
      <pane ySplit="7" topLeftCell="A8" activePane="bottomLeft" state="frozen"/>
      <selection pane="bottomLeft" activeCell="M3" sqref="M3:M5"/>
    </sheetView>
  </sheetViews>
  <sheetFormatPr defaultRowHeight="15" x14ac:dyDescent="0.25"/>
  <cols>
    <col min="1" max="1" width="0.85546875" customWidth="1"/>
    <col min="2" max="2" width="37.7109375" customWidth="1"/>
    <col min="3" max="3" width="5.42578125" customWidth="1"/>
    <col min="4" max="4" width="7.42578125" bestFit="1" customWidth="1"/>
    <col min="5" max="5" width="6" customWidth="1"/>
    <col min="6" max="6" width="7" customWidth="1"/>
    <col min="7" max="7" width="5.85546875" customWidth="1"/>
    <col min="8" max="8" width="6.5703125" bestFit="1" customWidth="1"/>
    <col min="9" max="12" width="5" bestFit="1" customWidth="1"/>
    <col min="13" max="13" width="6.5703125" bestFit="1" customWidth="1"/>
    <col min="14" max="14" width="3.28515625" customWidth="1"/>
    <col min="19" max="19" width="8.42578125" bestFit="1" customWidth="1"/>
  </cols>
  <sheetData>
    <row r="1" spans="2:19" ht="19.5" thickBot="1" x14ac:dyDescent="0.35">
      <c r="B1" s="49" t="s">
        <v>86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2:19" ht="15.75" thickBot="1" x14ac:dyDescent="0.3">
      <c r="B2" s="1" t="s">
        <v>0</v>
      </c>
      <c r="C2" s="40" t="s">
        <v>1</v>
      </c>
      <c r="D2" s="41"/>
      <c r="E2" s="42"/>
      <c r="F2" s="40" t="s">
        <v>2</v>
      </c>
      <c r="G2" s="41"/>
      <c r="H2" s="41"/>
      <c r="I2" s="41"/>
      <c r="J2" s="41"/>
      <c r="K2" s="41"/>
      <c r="L2" s="42"/>
      <c r="M2" s="23"/>
    </row>
    <row r="3" spans="2:19" ht="111.75" thickBot="1" x14ac:dyDescent="0.3"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5" t="s">
        <v>7</v>
      </c>
      <c r="H3" s="6" t="s">
        <v>8</v>
      </c>
      <c r="I3" s="3" t="s">
        <v>9</v>
      </c>
      <c r="J3" s="4" t="s">
        <v>10</v>
      </c>
      <c r="K3" s="3" t="s">
        <v>11</v>
      </c>
      <c r="L3" s="4" t="s">
        <v>12</v>
      </c>
      <c r="M3" s="45" t="s">
        <v>13</v>
      </c>
    </row>
    <row r="4" spans="2:19" ht="15.75" thickBot="1" x14ac:dyDescent="0.3">
      <c r="B4" s="7" t="s">
        <v>14</v>
      </c>
      <c r="C4" s="8">
        <v>1.5</v>
      </c>
      <c r="D4" s="9">
        <v>1</v>
      </c>
      <c r="E4" s="10">
        <v>4</v>
      </c>
      <c r="F4" s="11">
        <v>0.7</v>
      </c>
      <c r="G4" s="10">
        <v>2</v>
      </c>
      <c r="H4" s="11">
        <v>0.7</v>
      </c>
      <c r="I4" s="12">
        <v>1.3</v>
      </c>
      <c r="J4" s="9">
        <v>0.7</v>
      </c>
      <c r="K4" s="12">
        <v>0.8</v>
      </c>
      <c r="L4" s="9">
        <v>1</v>
      </c>
      <c r="M4" s="46"/>
    </row>
    <row r="5" spans="2:19" x14ac:dyDescent="0.25">
      <c r="B5" s="7" t="s">
        <v>15</v>
      </c>
      <c r="C5" s="13" t="s">
        <v>16</v>
      </c>
      <c r="D5" s="14" t="s">
        <v>17</v>
      </c>
      <c r="E5" s="15" t="s">
        <v>18</v>
      </c>
      <c r="F5" s="16" t="s">
        <v>19</v>
      </c>
      <c r="G5" s="15" t="s">
        <v>20</v>
      </c>
      <c r="H5" s="16" t="s">
        <v>21</v>
      </c>
      <c r="I5" s="13" t="s">
        <v>22</v>
      </c>
      <c r="J5" s="14" t="s">
        <v>23</v>
      </c>
      <c r="K5" s="13" t="s">
        <v>22</v>
      </c>
      <c r="L5" s="14" t="s">
        <v>16</v>
      </c>
      <c r="M5" s="51"/>
    </row>
    <row r="6" spans="2:19" hidden="1" x14ac:dyDescent="0.25">
      <c r="B6" s="24" t="s">
        <v>24</v>
      </c>
      <c r="C6" s="25">
        <v>30</v>
      </c>
      <c r="D6" s="25">
        <v>20</v>
      </c>
      <c r="E6" s="25">
        <v>20</v>
      </c>
      <c r="F6" s="25">
        <v>100</v>
      </c>
      <c r="G6" s="25">
        <v>90</v>
      </c>
      <c r="H6" s="25">
        <v>100</v>
      </c>
      <c r="I6" s="25">
        <v>25</v>
      </c>
      <c r="J6" s="25">
        <v>10</v>
      </c>
      <c r="K6" s="25">
        <v>25</v>
      </c>
      <c r="L6" s="25">
        <v>30</v>
      </c>
      <c r="M6" s="26">
        <f>(C6*$C$4+D6*$D$4+I6*$I$4+J6*$J$4+K6*$K$4+L6*$L$4)+((E6*$E$4+G6*$G$4+F6*$F$4+H6*$H$4)/4.2)</f>
        <v>249.73809523809524</v>
      </c>
      <c r="S6" s="22"/>
    </row>
    <row r="7" spans="2:19" hidden="1" x14ac:dyDescent="0.25">
      <c r="B7" s="27" t="s">
        <v>25</v>
      </c>
      <c r="C7" s="28">
        <v>0</v>
      </c>
      <c r="D7" s="28">
        <v>10</v>
      </c>
      <c r="E7" s="28">
        <v>7</v>
      </c>
      <c r="F7" s="28">
        <v>25</v>
      </c>
      <c r="G7" s="28">
        <v>0</v>
      </c>
      <c r="H7" s="28">
        <v>1</v>
      </c>
      <c r="I7" s="28">
        <v>0</v>
      </c>
      <c r="J7" s="28">
        <v>0</v>
      </c>
      <c r="K7" s="28">
        <v>0</v>
      </c>
      <c r="L7" s="28">
        <v>0</v>
      </c>
      <c r="M7" s="26">
        <f t="shared" ref="M7" si="0">(C7*$C$4+D7*$D$4+I7*$I$4+J7*$J$4+K7*$K$4+L7*$L$4)+((E7*$E$4+G7*$G$4+F7*$F$4+H7*$H$4)/4.2)</f>
        <v>21</v>
      </c>
    </row>
    <row r="8" spans="2:19" x14ac:dyDescent="0.25">
      <c r="B8" s="17" t="s">
        <v>79</v>
      </c>
      <c r="C8" s="18">
        <v>10</v>
      </c>
      <c r="D8" s="18">
        <v>10</v>
      </c>
      <c r="E8" s="18">
        <v>14</v>
      </c>
      <c r="F8" s="18">
        <v>70</v>
      </c>
      <c r="G8" s="18">
        <v>32</v>
      </c>
      <c r="H8" s="18">
        <v>8</v>
      </c>
      <c r="I8" s="18">
        <v>20</v>
      </c>
      <c r="J8" s="18">
        <v>10</v>
      </c>
      <c r="K8" s="18">
        <v>25</v>
      </c>
      <c r="L8" s="18">
        <v>0</v>
      </c>
      <c r="M8" s="26">
        <f t="shared" ref="M8:M39" si="1">(C8*$C$4+D8*$D$4+I8*$I$4+J8*$J$4+K8*$K$4+L8*$L$4)+((E8*$E$4+G8*$G$4+F8*$F$4+H8*$H$4)/4.2)</f>
        <v>119.57142857142857</v>
      </c>
    </row>
    <row r="9" spans="2:19" x14ac:dyDescent="0.25">
      <c r="B9" s="17" t="s">
        <v>48</v>
      </c>
      <c r="C9" s="18">
        <v>20</v>
      </c>
      <c r="D9" s="18">
        <v>10</v>
      </c>
      <c r="E9" s="18">
        <v>12</v>
      </c>
      <c r="F9" s="18">
        <v>68</v>
      </c>
      <c r="G9" s="18">
        <v>32</v>
      </c>
      <c r="H9" s="18">
        <v>32</v>
      </c>
      <c r="I9" s="18">
        <v>10</v>
      </c>
      <c r="J9" s="18">
        <v>5</v>
      </c>
      <c r="K9" s="18">
        <v>25</v>
      </c>
      <c r="L9" s="18">
        <v>0</v>
      </c>
      <c r="M9" s="26">
        <f t="shared" si="1"/>
        <v>119.83333333333333</v>
      </c>
    </row>
    <row r="10" spans="2:19" x14ac:dyDescent="0.25">
      <c r="B10" s="17" t="s">
        <v>37</v>
      </c>
      <c r="C10" s="18">
        <v>30</v>
      </c>
      <c r="D10" s="18">
        <v>10</v>
      </c>
      <c r="E10" s="18">
        <v>14</v>
      </c>
      <c r="F10" s="18">
        <v>68</v>
      </c>
      <c r="G10" s="18">
        <v>32</v>
      </c>
      <c r="H10" s="18">
        <v>32</v>
      </c>
      <c r="I10" s="18">
        <v>5</v>
      </c>
      <c r="J10" s="18">
        <v>0</v>
      </c>
      <c r="K10" s="18">
        <v>25</v>
      </c>
      <c r="L10" s="18">
        <v>0</v>
      </c>
      <c r="M10" s="26">
        <f t="shared" si="1"/>
        <v>126.73809523809524</v>
      </c>
    </row>
    <row r="11" spans="2:19" x14ac:dyDescent="0.25">
      <c r="B11" s="17" t="s">
        <v>29</v>
      </c>
      <c r="C11" s="18">
        <v>30</v>
      </c>
      <c r="D11" s="18">
        <v>10</v>
      </c>
      <c r="E11" s="18">
        <v>12</v>
      </c>
      <c r="F11" s="18">
        <v>68</v>
      </c>
      <c r="G11" s="18">
        <v>32</v>
      </c>
      <c r="H11" s="18">
        <v>62</v>
      </c>
      <c r="I11" s="18">
        <v>5</v>
      </c>
      <c r="J11" s="18">
        <v>0</v>
      </c>
      <c r="K11" s="18">
        <v>25</v>
      </c>
      <c r="L11" s="18">
        <v>0</v>
      </c>
      <c r="M11" s="26">
        <f t="shared" si="1"/>
        <v>129.83333333333331</v>
      </c>
    </row>
    <row r="12" spans="2:19" x14ac:dyDescent="0.25">
      <c r="B12" s="17" t="s">
        <v>73</v>
      </c>
      <c r="C12" s="18">
        <v>20</v>
      </c>
      <c r="D12" s="18">
        <v>10</v>
      </c>
      <c r="E12" s="18">
        <v>12</v>
      </c>
      <c r="F12" s="18">
        <v>70</v>
      </c>
      <c r="G12" s="18">
        <v>32</v>
      </c>
      <c r="H12" s="18">
        <v>8</v>
      </c>
      <c r="I12" s="18">
        <v>20</v>
      </c>
      <c r="J12" s="18">
        <v>10</v>
      </c>
      <c r="K12" s="18">
        <v>25</v>
      </c>
      <c r="L12" s="18">
        <v>0</v>
      </c>
      <c r="M12" s="26">
        <f t="shared" si="1"/>
        <v>132.66666666666666</v>
      </c>
    </row>
    <row r="13" spans="2:19" x14ac:dyDescent="0.25">
      <c r="B13" s="17" t="s">
        <v>55</v>
      </c>
      <c r="C13" s="18">
        <v>20</v>
      </c>
      <c r="D13" s="18">
        <v>10</v>
      </c>
      <c r="E13" s="18">
        <v>12</v>
      </c>
      <c r="F13" s="18">
        <v>65</v>
      </c>
      <c r="G13" s="18">
        <v>60</v>
      </c>
      <c r="H13" s="18">
        <v>100</v>
      </c>
      <c r="I13" s="18">
        <v>5</v>
      </c>
      <c r="J13" s="18">
        <v>0</v>
      </c>
      <c r="K13" s="18">
        <v>25</v>
      </c>
      <c r="L13" s="18">
        <v>0</v>
      </c>
      <c r="M13" s="26">
        <f t="shared" si="1"/>
        <v>134</v>
      </c>
    </row>
    <row r="14" spans="2:19" x14ac:dyDescent="0.25">
      <c r="B14" s="17" t="s">
        <v>65</v>
      </c>
      <c r="C14" s="18">
        <v>20</v>
      </c>
      <c r="D14" s="18">
        <v>10</v>
      </c>
      <c r="E14" s="18">
        <v>16</v>
      </c>
      <c r="F14" s="18">
        <v>70</v>
      </c>
      <c r="G14" s="18">
        <v>70</v>
      </c>
      <c r="H14" s="18">
        <v>100</v>
      </c>
      <c r="I14" s="18">
        <v>0</v>
      </c>
      <c r="J14" s="18">
        <v>0</v>
      </c>
      <c r="K14" s="18">
        <v>25</v>
      </c>
      <c r="L14" s="18">
        <v>0</v>
      </c>
      <c r="M14" s="26">
        <f t="shared" si="1"/>
        <v>136.9047619047619</v>
      </c>
    </row>
    <row r="15" spans="2:19" x14ac:dyDescent="0.25">
      <c r="B15" s="17" t="s">
        <v>40</v>
      </c>
      <c r="C15" s="18">
        <v>20</v>
      </c>
      <c r="D15" s="18">
        <v>10</v>
      </c>
      <c r="E15" s="18">
        <v>12</v>
      </c>
      <c r="F15" s="18">
        <v>75</v>
      </c>
      <c r="G15" s="18">
        <v>65</v>
      </c>
      <c r="H15" s="18">
        <v>100</v>
      </c>
      <c r="I15" s="18">
        <v>5</v>
      </c>
      <c r="J15" s="18">
        <v>0</v>
      </c>
      <c r="K15" s="18">
        <v>25</v>
      </c>
      <c r="L15" s="18">
        <v>0</v>
      </c>
      <c r="M15" s="26">
        <f t="shared" si="1"/>
        <v>138.04761904761904</v>
      </c>
      <c r="P15" s="21"/>
    </row>
    <row r="16" spans="2:19" x14ac:dyDescent="0.25">
      <c r="B16" s="17" t="s">
        <v>57</v>
      </c>
      <c r="C16" s="18">
        <v>25</v>
      </c>
      <c r="D16" s="18">
        <v>10</v>
      </c>
      <c r="E16" s="18">
        <v>12</v>
      </c>
      <c r="F16" s="18">
        <v>70</v>
      </c>
      <c r="G16" s="18">
        <v>32</v>
      </c>
      <c r="H16" s="18">
        <v>8</v>
      </c>
      <c r="I16" s="18">
        <v>20</v>
      </c>
      <c r="J16" s="18">
        <v>10</v>
      </c>
      <c r="K16" s="18">
        <v>25</v>
      </c>
      <c r="L16" s="18">
        <v>0</v>
      </c>
      <c r="M16" s="26">
        <f t="shared" si="1"/>
        <v>140.16666666666666</v>
      </c>
      <c r="Q16" s="21"/>
    </row>
    <row r="17" spans="2:13" x14ac:dyDescent="0.25">
      <c r="B17" s="17" t="s">
        <v>43</v>
      </c>
      <c r="C17" s="18">
        <v>20</v>
      </c>
      <c r="D17" s="18">
        <v>10</v>
      </c>
      <c r="E17" s="18">
        <v>14</v>
      </c>
      <c r="F17" s="18">
        <v>70</v>
      </c>
      <c r="G17" s="18">
        <v>70</v>
      </c>
      <c r="H17" s="18">
        <v>100</v>
      </c>
      <c r="I17" s="18">
        <v>5</v>
      </c>
      <c r="J17" s="18">
        <v>0</v>
      </c>
      <c r="K17" s="18">
        <v>25</v>
      </c>
      <c r="L17" s="18">
        <v>0</v>
      </c>
      <c r="M17" s="26">
        <f t="shared" si="1"/>
        <v>141.5</v>
      </c>
    </row>
    <row r="18" spans="2:13" x14ac:dyDescent="0.25">
      <c r="B18" s="17" t="s">
        <v>59</v>
      </c>
      <c r="C18" s="18">
        <v>25</v>
      </c>
      <c r="D18" s="18">
        <v>10</v>
      </c>
      <c r="E18" s="18">
        <v>14</v>
      </c>
      <c r="F18" s="18">
        <v>70</v>
      </c>
      <c r="G18" s="18">
        <v>32</v>
      </c>
      <c r="H18" s="18">
        <v>8</v>
      </c>
      <c r="I18" s="18">
        <v>20</v>
      </c>
      <c r="J18" s="18">
        <v>10</v>
      </c>
      <c r="K18" s="18">
        <v>25</v>
      </c>
      <c r="L18" s="18">
        <v>0</v>
      </c>
      <c r="M18" s="26">
        <f t="shared" si="1"/>
        <v>142.07142857142856</v>
      </c>
    </row>
    <row r="19" spans="2:13" x14ac:dyDescent="0.25">
      <c r="B19" s="17" t="s">
        <v>46</v>
      </c>
      <c r="C19" s="18">
        <v>30</v>
      </c>
      <c r="D19" s="18">
        <v>10</v>
      </c>
      <c r="E19" s="18">
        <v>12</v>
      </c>
      <c r="F19" s="18">
        <v>65</v>
      </c>
      <c r="G19" s="18">
        <v>60</v>
      </c>
      <c r="H19" s="18">
        <v>100</v>
      </c>
      <c r="I19" s="18">
        <v>0</v>
      </c>
      <c r="J19" s="18">
        <v>0</v>
      </c>
      <c r="K19" s="18">
        <v>25</v>
      </c>
      <c r="L19" s="18">
        <v>0</v>
      </c>
      <c r="M19" s="26">
        <f t="shared" si="1"/>
        <v>142.5</v>
      </c>
    </row>
    <row r="20" spans="2:13" x14ac:dyDescent="0.25">
      <c r="B20" s="17" t="s">
        <v>38</v>
      </c>
      <c r="C20" s="18">
        <v>15</v>
      </c>
      <c r="D20" s="18">
        <v>10</v>
      </c>
      <c r="E20" s="18">
        <v>12</v>
      </c>
      <c r="F20" s="18">
        <v>75</v>
      </c>
      <c r="G20" s="18">
        <v>90</v>
      </c>
      <c r="H20" s="18">
        <v>62</v>
      </c>
      <c r="I20" s="18">
        <v>10</v>
      </c>
      <c r="J20" s="18">
        <v>0</v>
      </c>
      <c r="K20" s="18">
        <v>25</v>
      </c>
      <c r="L20" s="18">
        <v>0</v>
      </c>
      <c r="M20" s="26">
        <f t="shared" si="1"/>
        <v>142.61904761904759</v>
      </c>
    </row>
    <row r="21" spans="2:13" x14ac:dyDescent="0.25">
      <c r="B21" s="17" t="s">
        <v>83</v>
      </c>
      <c r="C21" s="18">
        <v>30</v>
      </c>
      <c r="D21" s="18">
        <v>10</v>
      </c>
      <c r="E21" s="18">
        <v>12</v>
      </c>
      <c r="F21" s="18">
        <v>70</v>
      </c>
      <c r="G21" s="18">
        <v>32</v>
      </c>
      <c r="H21" s="18">
        <v>8</v>
      </c>
      <c r="I21" s="18">
        <v>20</v>
      </c>
      <c r="J21" s="18">
        <v>5</v>
      </c>
      <c r="K21" s="18">
        <v>25</v>
      </c>
      <c r="L21" s="18">
        <v>0</v>
      </c>
      <c r="M21" s="26">
        <f t="shared" si="1"/>
        <v>144.16666666666666</v>
      </c>
    </row>
    <row r="22" spans="2:13" x14ac:dyDescent="0.25">
      <c r="B22" s="17" t="s">
        <v>69</v>
      </c>
      <c r="C22" s="18">
        <v>30</v>
      </c>
      <c r="D22" s="18">
        <v>10</v>
      </c>
      <c r="E22" s="18">
        <v>12</v>
      </c>
      <c r="F22" s="18">
        <v>70</v>
      </c>
      <c r="G22" s="18">
        <v>32</v>
      </c>
      <c r="H22" s="18">
        <v>8</v>
      </c>
      <c r="I22" s="18">
        <v>20</v>
      </c>
      <c r="J22" s="18">
        <v>5</v>
      </c>
      <c r="K22" s="18">
        <v>25</v>
      </c>
      <c r="L22" s="18">
        <v>0</v>
      </c>
      <c r="M22" s="26">
        <f t="shared" si="1"/>
        <v>144.16666666666666</v>
      </c>
    </row>
    <row r="23" spans="2:13" x14ac:dyDescent="0.25">
      <c r="B23" s="17" t="s">
        <v>74</v>
      </c>
      <c r="C23" s="18">
        <v>30</v>
      </c>
      <c r="D23" s="18">
        <v>10</v>
      </c>
      <c r="E23" s="18">
        <v>12</v>
      </c>
      <c r="F23" s="18">
        <v>70</v>
      </c>
      <c r="G23" s="18">
        <v>32</v>
      </c>
      <c r="H23" s="18">
        <v>8</v>
      </c>
      <c r="I23" s="18">
        <v>20</v>
      </c>
      <c r="J23" s="18">
        <v>5</v>
      </c>
      <c r="K23" s="18">
        <v>25</v>
      </c>
      <c r="L23" s="18">
        <v>0</v>
      </c>
      <c r="M23" s="26">
        <f t="shared" si="1"/>
        <v>144.16666666666666</v>
      </c>
    </row>
    <row r="24" spans="2:13" x14ac:dyDescent="0.25">
      <c r="B24" s="17" t="s">
        <v>77</v>
      </c>
      <c r="C24" s="18">
        <v>30</v>
      </c>
      <c r="D24" s="18">
        <v>10</v>
      </c>
      <c r="E24" s="18">
        <v>12</v>
      </c>
      <c r="F24" s="18">
        <v>70</v>
      </c>
      <c r="G24" s="18">
        <v>32</v>
      </c>
      <c r="H24" s="18">
        <v>8</v>
      </c>
      <c r="I24" s="18">
        <v>20</v>
      </c>
      <c r="J24" s="18">
        <v>5</v>
      </c>
      <c r="K24" s="18">
        <v>25</v>
      </c>
      <c r="L24" s="18">
        <v>0</v>
      </c>
      <c r="M24" s="26">
        <f t="shared" si="1"/>
        <v>144.16666666666666</v>
      </c>
    </row>
    <row r="25" spans="2:13" x14ac:dyDescent="0.25">
      <c r="B25" s="17" t="s">
        <v>31</v>
      </c>
      <c r="C25" s="18">
        <v>30</v>
      </c>
      <c r="D25" s="18">
        <v>10</v>
      </c>
      <c r="E25" s="18">
        <v>14</v>
      </c>
      <c r="F25" s="18">
        <v>75</v>
      </c>
      <c r="G25" s="18">
        <v>45</v>
      </c>
      <c r="H25" s="18">
        <v>25</v>
      </c>
      <c r="I25" s="18">
        <v>15</v>
      </c>
      <c r="J25" s="18">
        <v>0</v>
      </c>
      <c r="K25" s="18">
        <v>25</v>
      </c>
      <c r="L25" s="18">
        <v>0</v>
      </c>
      <c r="M25" s="26">
        <f t="shared" si="1"/>
        <v>145.92857142857142</v>
      </c>
    </row>
    <row r="26" spans="2:13" x14ac:dyDescent="0.25">
      <c r="B26" s="17" t="s">
        <v>50</v>
      </c>
      <c r="C26" s="18">
        <v>30</v>
      </c>
      <c r="D26" s="18">
        <v>10</v>
      </c>
      <c r="E26" s="18">
        <v>14</v>
      </c>
      <c r="F26" s="18">
        <v>70</v>
      </c>
      <c r="G26" s="18">
        <v>65</v>
      </c>
      <c r="H26" s="18">
        <v>100</v>
      </c>
      <c r="I26" s="18">
        <v>0</v>
      </c>
      <c r="J26" s="18">
        <v>0</v>
      </c>
      <c r="K26" s="18">
        <v>25</v>
      </c>
      <c r="L26" s="18">
        <v>0</v>
      </c>
      <c r="M26" s="26">
        <f t="shared" si="1"/>
        <v>147.61904761904762</v>
      </c>
    </row>
    <row r="27" spans="2:13" x14ac:dyDescent="0.25">
      <c r="B27" s="17" t="s">
        <v>82</v>
      </c>
      <c r="C27" s="18">
        <v>30</v>
      </c>
      <c r="D27" s="18">
        <v>10</v>
      </c>
      <c r="E27" s="18">
        <v>12</v>
      </c>
      <c r="F27" s="18">
        <v>70</v>
      </c>
      <c r="G27" s="18">
        <v>32</v>
      </c>
      <c r="H27" s="18">
        <v>8</v>
      </c>
      <c r="I27" s="18">
        <v>20</v>
      </c>
      <c r="J27" s="18">
        <v>10</v>
      </c>
      <c r="K27" s="18">
        <v>25</v>
      </c>
      <c r="L27" s="18">
        <v>0</v>
      </c>
      <c r="M27" s="26">
        <f t="shared" si="1"/>
        <v>147.66666666666666</v>
      </c>
    </row>
    <row r="28" spans="2:13" x14ac:dyDescent="0.25">
      <c r="B28" s="17" t="s">
        <v>30</v>
      </c>
      <c r="C28" s="18">
        <v>30</v>
      </c>
      <c r="D28" s="18">
        <v>10</v>
      </c>
      <c r="E28" s="18">
        <v>12</v>
      </c>
      <c r="F28" s="18">
        <v>70</v>
      </c>
      <c r="G28" s="18">
        <v>32</v>
      </c>
      <c r="H28" s="18">
        <v>8</v>
      </c>
      <c r="I28" s="18">
        <v>20</v>
      </c>
      <c r="J28" s="18">
        <v>10</v>
      </c>
      <c r="K28" s="18">
        <v>25</v>
      </c>
      <c r="L28" s="18">
        <v>0</v>
      </c>
      <c r="M28" s="26">
        <f t="shared" si="1"/>
        <v>147.66666666666666</v>
      </c>
    </row>
    <row r="29" spans="2:13" x14ac:dyDescent="0.25">
      <c r="B29" s="17" t="s">
        <v>35</v>
      </c>
      <c r="C29" s="18">
        <v>30</v>
      </c>
      <c r="D29" s="18">
        <v>10</v>
      </c>
      <c r="E29" s="18">
        <v>12</v>
      </c>
      <c r="F29" s="18">
        <v>70</v>
      </c>
      <c r="G29" s="18">
        <v>32</v>
      </c>
      <c r="H29" s="18">
        <v>8</v>
      </c>
      <c r="I29" s="18">
        <v>20</v>
      </c>
      <c r="J29" s="18">
        <v>10</v>
      </c>
      <c r="K29" s="18">
        <v>25</v>
      </c>
      <c r="L29" s="18">
        <v>0</v>
      </c>
      <c r="M29" s="26">
        <f t="shared" si="1"/>
        <v>147.66666666666666</v>
      </c>
    </row>
    <row r="30" spans="2:13" x14ac:dyDescent="0.25">
      <c r="B30" s="17" t="s">
        <v>36</v>
      </c>
      <c r="C30" s="18">
        <v>30</v>
      </c>
      <c r="D30" s="18">
        <v>10</v>
      </c>
      <c r="E30" s="18">
        <v>12</v>
      </c>
      <c r="F30" s="18">
        <v>70</v>
      </c>
      <c r="G30" s="18">
        <v>32</v>
      </c>
      <c r="H30" s="18">
        <v>8</v>
      </c>
      <c r="I30" s="18">
        <v>20</v>
      </c>
      <c r="J30" s="18">
        <v>10</v>
      </c>
      <c r="K30" s="18">
        <v>25</v>
      </c>
      <c r="L30" s="18">
        <v>0</v>
      </c>
      <c r="M30" s="26">
        <f t="shared" si="1"/>
        <v>147.66666666666666</v>
      </c>
    </row>
    <row r="31" spans="2:13" x14ac:dyDescent="0.25">
      <c r="B31" s="17" t="s">
        <v>53</v>
      </c>
      <c r="C31" s="18">
        <v>30</v>
      </c>
      <c r="D31" s="18">
        <v>10</v>
      </c>
      <c r="E31" s="18">
        <v>12</v>
      </c>
      <c r="F31" s="18">
        <v>70</v>
      </c>
      <c r="G31" s="18">
        <v>32</v>
      </c>
      <c r="H31" s="18">
        <v>8</v>
      </c>
      <c r="I31" s="18">
        <v>20</v>
      </c>
      <c r="J31" s="18">
        <v>10</v>
      </c>
      <c r="K31" s="18">
        <v>25</v>
      </c>
      <c r="L31" s="18">
        <v>0</v>
      </c>
      <c r="M31" s="26">
        <f t="shared" si="1"/>
        <v>147.66666666666666</v>
      </c>
    </row>
    <row r="32" spans="2:13" x14ac:dyDescent="0.25">
      <c r="B32" s="17" t="s">
        <v>81</v>
      </c>
      <c r="C32" s="18">
        <v>30</v>
      </c>
      <c r="D32" s="18">
        <v>10</v>
      </c>
      <c r="E32" s="18">
        <v>12</v>
      </c>
      <c r="F32" s="18">
        <v>65</v>
      </c>
      <c r="G32" s="18">
        <v>60</v>
      </c>
      <c r="H32" s="18">
        <v>100</v>
      </c>
      <c r="I32" s="18">
        <v>5</v>
      </c>
      <c r="J32" s="18">
        <v>0</v>
      </c>
      <c r="K32" s="18">
        <v>25</v>
      </c>
      <c r="L32" s="18">
        <v>0</v>
      </c>
      <c r="M32" s="26">
        <f t="shared" si="1"/>
        <v>149</v>
      </c>
    </row>
    <row r="33" spans="2:13" x14ac:dyDescent="0.25">
      <c r="B33" s="17" t="s">
        <v>64</v>
      </c>
      <c r="C33" s="18">
        <v>30</v>
      </c>
      <c r="D33" s="18">
        <v>10</v>
      </c>
      <c r="E33" s="18">
        <v>12</v>
      </c>
      <c r="F33" s="18">
        <v>65</v>
      </c>
      <c r="G33" s="18">
        <v>60</v>
      </c>
      <c r="H33" s="18">
        <v>100</v>
      </c>
      <c r="I33" s="18">
        <v>5</v>
      </c>
      <c r="J33" s="18">
        <v>0</v>
      </c>
      <c r="K33" s="18">
        <v>25</v>
      </c>
      <c r="L33" s="18">
        <v>0</v>
      </c>
      <c r="M33" s="26">
        <f t="shared" si="1"/>
        <v>149</v>
      </c>
    </row>
    <row r="34" spans="2:13" x14ac:dyDescent="0.25">
      <c r="B34" s="17" t="s">
        <v>32</v>
      </c>
      <c r="C34" s="18">
        <v>30</v>
      </c>
      <c r="D34" s="18">
        <v>10</v>
      </c>
      <c r="E34" s="18">
        <v>12</v>
      </c>
      <c r="F34" s="18">
        <v>75</v>
      </c>
      <c r="G34" s="18">
        <v>70</v>
      </c>
      <c r="H34" s="18">
        <v>62</v>
      </c>
      <c r="I34" s="18">
        <v>5</v>
      </c>
      <c r="J34" s="18">
        <v>0</v>
      </c>
      <c r="K34" s="18">
        <v>25</v>
      </c>
      <c r="L34" s="18">
        <v>0</v>
      </c>
      <c r="M34" s="26">
        <f t="shared" si="1"/>
        <v>149.09523809523807</v>
      </c>
    </row>
    <row r="35" spans="2:13" x14ac:dyDescent="0.25">
      <c r="B35" s="17" t="s">
        <v>42</v>
      </c>
      <c r="C35" s="18">
        <v>30</v>
      </c>
      <c r="D35" s="18">
        <v>10</v>
      </c>
      <c r="E35" s="18">
        <v>14</v>
      </c>
      <c r="F35" s="18">
        <v>70</v>
      </c>
      <c r="G35" s="18">
        <v>32</v>
      </c>
      <c r="H35" s="18">
        <v>8</v>
      </c>
      <c r="I35" s="18">
        <v>20</v>
      </c>
      <c r="J35" s="18">
        <v>10</v>
      </c>
      <c r="K35" s="18">
        <v>25</v>
      </c>
      <c r="L35" s="18">
        <v>0</v>
      </c>
      <c r="M35" s="26">
        <f t="shared" si="1"/>
        <v>149.57142857142856</v>
      </c>
    </row>
    <row r="36" spans="2:13" x14ac:dyDescent="0.25">
      <c r="B36" s="17" t="s">
        <v>51</v>
      </c>
      <c r="C36" s="18">
        <v>30</v>
      </c>
      <c r="D36" s="18">
        <v>10</v>
      </c>
      <c r="E36" s="18">
        <v>14</v>
      </c>
      <c r="F36" s="18">
        <v>70</v>
      </c>
      <c r="G36" s="18">
        <v>32</v>
      </c>
      <c r="H36" s="18">
        <v>8</v>
      </c>
      <c r="I36" s="18">
        <v>20</v>
      </c>
      <c r="J36" s="18">
        <v>10</v>
      </c>
      <c r="K36" s="18">
        <v>25</v>
      </c>
      <c r="L36" s="18">
        <v>0</v>
      </c>
      <c r="M36" s="26">
        <f t="shared" si="1"/>
        <v>149.57142857142856</v>
      </c>
    </row>
    <row r="37" spans="2:13" x14ac:dyDescent="0.25">
      <c r="B37" s="17" t="s">
        <v>72</v>
      </c>
      <c r="C37" s="18">
        <v>30</v>
      </c>
      <c r="D37" s="18">
        <v>10</v>
      </c>
      <c r="E37" s="18">
        <v>14</v>
      </c>
      <c r="F37" s="18">
        <v>70</v>
      </c>
      <c r="G37" s="18">
        <v>32</v>
      </c>
      <c r="H37" s="18">
        <v>8</v>
      </c>
      <c r="I37" s="18">
        <v>20</v>
      </c>
      <c r="J37" s="18">
        <v>10</v>
      </c>
      <c r="K37" s="18">
        <v>25</v>
      </c>
      <c r="L37" s="18">
        <v>0</v>
      </c>
      <c r="M37" s="26">
        <f t="shared" si="1"/>
        <v>149.57142857142856</v>
      </c>
    </row>
    <row r="38" spans="2:13" x14ac:dyDescent="0.25">
      <c r="B38" s="17" t="s">
        <v>28</v>
      </c>
      <c r="C38" s="18">
        <v>30</v>
      </c>
      <c r="D38" s="18">
        <v>10</v>
      </c>
      <c r="E38" s="18">
        <v>14</v>
      </c>
      <c r="F38" s="18">
        <v>65</v>
      </c>
      <c r="G38" s="18">
        <v>60</v>
      </c>
      <c r="H38" s="18">
        <v>100</v>
      </c>
      <c r="I38" s="18">
        <v>5</v>
      </c>
      <c r="J38" s="18">
        <v>0</v>
      </c>
      <c r="K38" s="18">
        <v>25</v>
      </c>
      <c r="L38" s="18">
        <v>0</v>
      </c>
      <c r="M38" s="26">
        <f t="shared" si="1"/>
        <v>150.9047619047619</v>
      </c>
    </row>
    <row r="39" spans="2:13" x14ac:dyDescent="0.25">
      <c r="B39" s="17" t="s">
        <v>45</v>
      </c>
      <c r="C39" s="18">
        <v>30</v>
      </c>
      <c r="D39" s="18">
        <v>10</v>
      </c>
      <c r="E39" s="18">
        <v>14</v>
      </c>
      <c r="F39" s="18">
        <v>65</v>
      </c>
      <c r="G39" s="18">
        <v>60</v>
      </c>
      <c r="H39" s="18">
        <v>100</v>
      </c>
      <c r="I39" s="18">
        <v>5</v>
      </c>
      <c r="J39" s="18">
        <v>0</v>
      </c>
      <c r="K39" s="18">
        <v>25</v>
      </c>
      <c r="L39" s="18">
        <v>0</v>
      </c>
      <c r="M39" s="26">
        <f t="shared" si="1"/>
        <v>150.9047619047619</v>
      </c>
    </row>
    <row r="40" spans="2:13" x14ac:dyDescent="0.25">
      <c r="B40" s="17" t="s">
        <v>68</v>
      </c>
      <c r="C40" s="18">
        <v>30</v>
      </c>
      <c r="D40" s="18">
        <v>10</v>
      </c>
      <c r="E40" s="18">
        <v>14</v>
      </c>
      <c r="F40" s="18">
        <v>65</v>
      </c>
      <c r="G40" s="18">
        <v>60</v>
      </c>
      <c r="H40" s="18">
        <v>100</v>
      </c>
      <c r="I40" s="18">
        <v>5</v>
      </c>
      <c r="J40" s="18">
        <v>0</v>
      </c>
      <c r="K40" s="18">
        <v>25</v>
      </c>
      <c r="L40" s="18">
        <v>0</v>
      </c>
      <c r="M40" s="26">
        <f t="shared" ref="M40:M66" si="2">(C40*$C$4+D40*$D$4+I40*$I$4+J40*$J$4+K40*$K$4+L40*$L$4)+((E40*$E$4+G40*$G$4+F40*$F$4+H40*$H$4)/4.2)</f>
        <v>150.9047619047619</v>
      </c>
    </row>
    <row r="41" spans="2:13" x14ac:dyDescent="0.25">
      <c r="B41" s="17" t="s">
        <v>61</v>
      </c>
      <c r="C41" s="18">
        <v>30</v>
      </c>
      <c r="D41" s="18">
        <v>10</v>
      </c>
      <c r="E41" s="18">
        <v>16</v>
      </c>
      <c r="F41" s="18">
        <v>70</v>
      </c>
      <c r="G41" s="18">
        <v>32</v>
      </c>
      <c r="H41" s="18">
        <v>8</v>
      </c>
      <c r="I41" s="18">
        <v>20</v>
      </c>
      <c r="J41" s="18">
        <v>10</v>
      </c>
      <c r="K41" s="18">
        <v>25</v>
      </c>
      <c r="L41" s="18">
        <v>0</v>
      </c>
      <c r="M41" s="26">
        <f t="shared" si="2"/>
        <v>151.47619047619048</v>
      </c>
    </row>
    <row r="42" spans="2:13" x14ac:dyDescent="0.25">
      <c r="B42" s="17" t="s">
        <v>70</v>
      </c>
      <c r="C42" s="18">
        <v>30</v>
      </c>
      <c r="D42" s="18">
        <v>10</v>
      </c>
      <c r="E42" s="18">
        <v>14</v>
      </c>
      <c r="F42" s="18">
        <v>70</v>
      </c>
      <c r="G42" s="18">
        <v>65</v>
      </c>
      <c r="H42" s="18">
        <v>100</v>
      </c>
      <c r="I42" s="18">
        <v>5</v>
      </c>
      <c r="J42" s="18">
        <v>0</v>
      </c>
      <c r="K42" s="18">
        <v>25</v>
      </c>
      <c r="L42" s="18">
        <v>0</v>
      </c>
      <c r="M42" s="26">
        <f t="shared" si="2"/>
        <v>154.11904761904762</v>
      </c>
    </row>
    <row r="43" spans="2:13" x14ac:dyDescent="0.25">
      <c r="B43" s="17" t="s">
        <v>49</v>
      </c>
      <c r="C43" s="18">
        <v>30</v>
      </c>
      <c r="D43" s="18">
        <v>10</v>
      </c>
      <c r="E43" s="18">
        <v>12</v>
      </c>
      <c r="F43" s="18">
        <v>70</v>
      </c>
      <c r="G43" s="18">
        <v>70</v>
      </c>
      <c r="H43" s="18">
        <v>100</v>
      </c>
      <c r="I43" s="18">
        <v>5</v>
      </c>
      <c r="J43" s="18">
        <v>0</v>
      </c>
      <c r="K43" s="18">
        <v>25</v>
      </c>
      <c r="L43" s="18">
        <v>0</v>
      </c>
      <c r="M43" s="26">
        <f t="shared" si="2"/>
        <v>154.59523809523807</v>
      </c>
    </row>
    <row r="44" spans="2:13" x14ac:dyDescent="0.25">
      <c r="B44" s="17" t="s">
        <v>39</v>
      </c>
      <c r="C44" s="18">
        <v>25</v>
      </c>
      <c r="D44" s="18">
        <v>10</v>
      </c>
      <c r="E44" s="18">
        <v>14</v>
      </c>
      <c r="F44" s="18">
        <v>68</v>
      </c>
      <c r="G44" s="18">
        <v>70</v>
      </c>
      <c r="H44" s="18">
        <v>100</v>
      </c>
      <c r="I44" s="18">
        <v>10</v>
      </c>
      <c r="J44" s="18">
        <v>0</v>
      </c>
      <c r="K44" s="18">
        <v>25</v>
      </c>
      <c r="L44" s="18">
        <v>0</v>
      </c>
      <c r="M44" s="26">
        <f t="shared" si="2"/>
        <v>155.16666666666669</v>
      </c>
    </row>
    <row r="45" spans="2:13" x14ac:dyDescent="0.25">
      <c r="B45" s="17" t="s">
        <v>62</v>
      </c>
      <c r="C45" s="18">
        <v>30</v>
      </c>
      <c r="D45" s="18">
        <v>10</v>
      </c>
      <c r="E45" s="18">
        <v>14</v>
      </c>
      <c r="F45" s="18">
        <v>68</v>
      </c>
      <c r="G45" s="18">
        <v>32</v>
      </c>
      <c r="H45" s="18">
        <v>32</v>
      </c>
      <c r="I45" s="18">
        <v>25</v>
      </c>
      <c r="J45" s="18">
        <v>5</v>
      </c>
      <c r="K45" s="18">
        <v>25</v>
      </c>
      <c r="L45" s="18">
        <v>0</v>
      </c>
      <c r="M45" s="26">
        <f t="shared" si="2"/>
        <v>156.23809523809524</v>
      </c>
    </row>
    <row r="46" spans="2:13" x14ac:dyDescent="0.25">
      <c r="B46" s="17" t="s">
        <v>84</v>
      </c>
      <c r="C46" s="18">
        <v>30</v>
      </c>
      <c r="D46" s="18">
        <v>10</v>
      </c>
      <c r="E46" s="18">
        <v>7</v>
      </c>
      <c r="F46" s="18">
        <v>65</v>
      </c>
      <c r="G46" s="18">
        <v>65</v>
      </c>
      <c r="H46" s="18">
        <v>100</v>
      </c>
      <c r="I46" s="18">
        <v>5</v>
      </c>
      <c r="J46" s="18">
        <v>0</v>
      </c>
      <c r="K46" s="18">
        <v>25</v>
      </c>
      <c r="L46" s="18">
        <v>10</v>
      </c>
      <c r="M46" s="26">
        <f t="shared" si="2"/>
        <v>156.61904761904762</v>
      </c>
    </row>
    <row r="47" spans="2:13" x14ac:dyDescent="0.25">
      <c r="B47" s="17" t="s">
        <v>52</v>
      </c>
      <c r="C47" s="18">
        <v>30</v>
      </c>
      <c r="D47" s="18">
        <v>10</v>
      </c>
      <c r="E47" s="18">
        <v>16</v>
      </c>
      <c r="F47" s="18">
        <v>75</v>
      </c>
      <c r="G47" s="18">
        <v>65</v>
      </c>
      <c r="H47" s="18">
        <v>100</v>
      </c>
      <c r="I47" s="18">
        <v>5</v>
      </c>
      <c r="J47" s="18">
        <v>0</v>
      </c>
      <c r="K47" s="18">
        <v>25</v>
      </c>
      <c r="L47" s="18">
        <v>0</v>
      </c>
      <c r="M47" s="26">
        <f t="shared" si="2"/>
        <v>156.85714285714283</v>
      </c>
    </row>
    <row r="48" spans="2:13" x14ac:dyDescent="0.25">
      <c r="B48" s="17" t="s">
        <v>44</v>
      </c>
      <c r="C48" s="18">
        <v>30</v>
      </c>
      <c r="D48" s="18">
        <v>10</v>
      </c>
      <c r="E48" s="18">
        <v>14</v>
      </c>
      <c r="F48" s="18">
        <v>75</v>
      </c>
      <c r="G48" s="18">
        <v>70</v>
      </c>
      <c r="H48" s="18">
        <v>100</v>
      </c>
      <c r="I48" s="18">
        <v>5</v>
      </c>
      <c r="J48" s="18">
        <v>0</v>
      </c>
      <c r="K48" s="18">
        <v>25</v>
      </c>
      <c r="L48" s="18">
        <v>0</v>
      </c>
      <c r="M48" s="26">
        <f t="shared" si="2"/>
        <v>157.33333333333331</v>
      </c>
    </row>
    <row r="49" spans="2:13" x14ac:dyDescent="0.25">
      <c r="B49" s="17" t="s">
        <v>80</v>
      </c>
      <c r="C49" s="18">
        <v>25</v>
      </c>
      <c r="D49" s="18">
        <v>10</v>
      </c>
      <c r="E49" s="18">
        <v>14</v>
      </c>
      <c r="F49" s="18">
        <v>75</v>
      </c>
      <c r="G49" s="18">
        <v>90</v>
      </c>
      <c r="H49" s="18">
        <v>100</v>
      </c>
      <c r="I49" s="18">
        <v>5</v>
      </c>
      <c r="J49" s="18">
        <v>0</v>
      </c>
      <c r="K49" s="18">
        <v>25</v>
      </c>
      <c r="L49" s="18">
        <v>0</v>
      </c>
      <c r="M49" s="26">
        <f t="shared" si="2"/>
        <v>159.35714285714283</v>
      </c>
    </row>
    <row r="50" spans="2:13" x14ac:dyDescent="0.25">
      <c r="B50" s="17" t="s">
        <v>67</v>
      </c>
      <c r="C50" s="18">
        <v>30</v>
      </c>
      <c r="D50" s="18">
        <v>10</v>
      </c>
      <c r="E50" s="18">
        <v>14</v>
      </c>
      <c r="F50" s="18">
        <v>75</v>
      </c>
      <c r="G50" s="18">
        <v>90</v>
      </c>
      <c r="H50" s="18">
        <v>68</v>
      </c>
      <c r="I50" s="18">
        <v>5</v>
      </c>
      <c r="J50" s="18">
        <v>0</v>
      </c>
      <c r="K50" s="18">
        <v>25</v>
      </c>
      <c r="L50" s="18">
        <v>0</v>
      </c>
      <c r="M50" s="26">
        <f t="shared" si="2"/>
        <v>161.52380952380952</v>
      </c>
    </row>
    <row r="51" spans="2:13" x14ac:dyDescent="0.25">
      <c r="B51" s="17" t="s">
        <v>63</v>
      </c>
      <c r="C51" s="18">
        <v>20</v>
      </c>
      <c r="D51" s="18">
        <v>10</v>
      </c>
      <c r="E51" s="18">
        <v>14</v>
      </c>
      <c r="F51" s="18">
        <v>68</v>
      </c>
      <c r="G51" s="18">
        <v>85</v>
      </c>
      <c r="H51" s="18">
        <v>24</v>
      </c>
      <c r="I51" s="18">
        <v>20</v>
      </c>
      <c r="J51" s="18">
        <v>10</v>
      </c>
      <c r="K51" s="18">
        <v>25</v>
      </c>
      <c r="L51" s="18">
        <v>0</v>
      </c>
      <c r="M51" s="26">
        <f t="shared" si="2"/>
        <v>162.14285714285717</v>
      </c>
    </row>
    <row r="52" spans="2:13" x14ac:dyDescent="0.25">
      <c r="B52" s="17" t="s">
        <v>75</v>
      </c>
      <c r="C52" s="18">
        <v>30</v>
      </c>
      <c r="D52" s="18">
        <v>10</v>
      </c>
      <c r="E52" s="18">
        <v>14</v>
      </c>
      <c r="F52" s="18">
        <v>75</v>
      </c>
      <c r="G52" s="18">
        <v>90</v>
      </c>
      <c r="H52" s="18">
        <v>100</v>
      </c>
      <c r="I52" s="18">
        <v>5</v>
      </c>
      <c r="J52" s="18">
        <v>0</v>
      </c>
      <c r="K52" s="18">
        <v>25</v>
      </c>
      <c r="L52" s="18">
        <v>0</v>
      </c>
      <c r="M52" s="26">
        <f t="shared" si="2"/>
        <v>166.85714285714283</v>
      </c>
    </row>
    <row r="53" spans="2:13" x14ac:dyDescent="0.25">
      <c r="B53" s="17" t="s">
        <v>66</v>
      </c>
      <c r="C53" s="18">
        <v>25</v>
      </c>
      <c r="D53" s="18">
        <v>10</v>
      </c>
      <c r="E53" s="18">
        <v>12</v>
      </c>
      <c r="F53" s="18">
        <v>68</v>
      </c>
      <c r="G53" s="18">
        <v>85</v>
      </c>
      <c r="H53" s="18">
        <v>24</v>
      </c>
      <c r="I53" s="18">
        <v>20</v>
      </c>
      <c r="J53" s="18">
        <v>10</v>
      </c>
      <c r="K53" s="18">
        <v>25</v>
      </c>
      <c r="L53" s="18">
        <v>0</v>
      </c>
      <c r="M53" s="26">
        <f t="shared" si="2"/>
        <v>167.73809523809524</v>
      </c>
    </row>
    <row r="54" spans="2:13" x14ac:dyDescent="0.25">
      <c r="B54" s="17" t="s">
        <v>60</v>
      </c>
      <c r="C54" s="18">
        <v>30</v>
      </c>
      <c r="D54" s="18">
        <v>10</v>
      </c>
      <c r="E54" s="18">
        <v>16</v>
      </c>
      <c r="F54" s="18">
        <v>70</v>
      </c>
      <c r="G54" s="18">
        <v>90</v>
      </c>
      <c r="H54" s="18">
        <v>100</v>
      </c>
      <c r="I54" s="18">
        <v>5</v>
      </c>
      <c r="J54" s="18">
        <v>0</v>
      </c>
      <c r="K54" s="18">
        <v>25</v>
      </c>
      <c r="L54" s="18">
        <v>0</v>
      </c>
      <c r="M54" s="26">
        <f t="shared" si="2"/>
        <v>167.92857142857144</v>
      </c>
    </row>
    <row r="55" spans="2:13" x14ac:dyDescent="0.25">
      <c r="B55" s="17" t="s">
        <v>54</v>
      </c>
      <c r="C55" s="18">
        <v>30</v>
      </c>
      <c r="D55" s="18">
        <v>10</v>
      </c>
      <c r="E55" s="18">
        <v>14</v>
      </c>
      <c r="F55" s="18">
        <v>75</v>
      </c>
      <c r="G55" s="18">
        <v>90</v>
      </c>
      <c r="H55" s="18">
        <v>100</v>
      </c>
      <c r="I55" s="18">
        <v>10</v>
      </c>
      <c r="J55" s="18">
        <v>0</v>
      </c>
      <c r="K55" s="18">
        <v>25</v>
      </c>
      <c r="L55" s="18">
        <v>0</v>
      </c>
      <c r="M55" s="26">
        <f t="shared" si="2"/>
        <v>173.35714285714283</v>
      </c>
    </row>
    <row r="56" spans="2:13" x14ac:dyDescent="0.25">
      <c r="B56" s="17" t="s">
        <v>56</v>
      </c>
      <c r="C56" s="18">
        <v>30</v>
      </c>
      <c r="D56" s="18">
        <v>10</v>
      </c>
      <c r="E56" s="18">
        <v>14</v>
      </c>
      <c r="F56" s="18">
        <v>100</v>
      </c>
      <c r="G56" s="18">
        <v>85</v>
      </c>
      <c r="H56" s="18">
        <v>100</v>
      </c>
      <c r="I56" s="18">
        <v>10</v>
      </c>
      <c r="J56" s="18">
        <v>0</v>
      </c>
      <c r="K56" s="18">
        <v>25</v>
      </c>
      <c r="L56" s="18">
        <v>0</v>
      </c>
      <c r="M56" s="26">
        <f t="shared" si="2"/>
        <v>175.14285714285714</v>
      </c>
    </row>
    <row r="57" spans="2:13" x14ac:dyDescent="0.25">
      <c r="B57" s="17" t="s">
        <v>58</v>
      </c>
      <c r="C57" s="18">
        <v>30</v>
      </c>
      <c r="D57" s="18">
        <v>10</v>
      </c>
      <c r="E57" s="18">
        <v>12</v>
      </c>
      <c r="F57" s="18">
        <v>68</v>
      </c>
      <c r="G57" s="18">
        <v>85</v>
      </c>
      <c r="H57" s="18">
        <v>24</v>
      </c>
      <c r="I57" s="18">
        <v>20</v>
      </c>
      <c r="J57" s="18">
        <v>10</v>
      </c>
      <c r="K57" s="18">
        <v>25</v>
      </c>
      <c r="L57" s="18">
        <v>0</v>
      </c>
      <c r="M57" s="26">
        <f t="shared" si="2"/>
        <v>175.23809523809524</v>
      </c>
    </row>
    <row r="58" spans="2:13" x14ac:dyDescent="0.25">
      <c r="B58" s="17" t="s">
        <v>47</v>
      </c>
      <c r="C58" s="18">
        <v>30</v>
      </c>
      <c r="D58" s="18">
        <v>10</v>
      </c>
      <c r="E58" s="18">
        <v>12</v>
      </c>
      <c r="F58" s="18">
        <v>70</v>
      </c>
      <c r="G58" s="18">
        <v>85</v>
      </c>
      <c r="H58" s="18">
        <v>24</v>
      </c>
      <c r="I58" s="18">
        <v>20</v>
      </c>
      <c r="J58" s="18">
        <v>10</v>
      </c>
      <c r="K58" s="18">
        <v>25</v>
      </c>
      <c r="L58" s="18">
        <v>0</v>
      </c>
      <c r="M58" s="26">
        <f t="shared" si="2"/>
        <v>175.57142857142856</v>
      </c>
    </row>
    <row r="59" spans="2:13" x14ac:dyDescent="0.25">
      <c r="B59" s="17" t="s">
        <v>41</v>
      </c>
      <c r="C59" s="18">
        <v>25</v>
      </c>
      <c r="D59" s="18">
        <v>10</v>
      </c>
      <c r="E59" s="18">
        <v>12</v>
      </c>
      <c r="F59" s="18">
        <v>75</v>
      </c>
      <c r="G59" s="18">
        <v>90</v>
      </c>
      <c r="H59" s="18">
        <v>100</v>
      </c>
      <c r="I59" s="18">
        <v>20</v>
      </c>
      <c r="J59" s="18">
        <v>0</v>
      </c>
      <c r="K59" s="18">
        <v>25</v>
      </c>
      <c r="L59" s="18">
        <v>0</v>
      </c>
      <c r="M59" s="26">
        <f t="shared" si="2"/>
        <v>176.95238095238096</v>
      </c>
    </row>
    <row r="60" spans="2:13" ht="30" x14ac:dyDescent="0.25">
      <c r="B60" s="29" t="s">
        <v>71</v>
      </c>
      <c r="C60" s="18">
        <v>30</v>
      </c>
      <c r="D60" s="18">
        <v>10</v>
      </c>
      <c r="E60" s="18">
        <v>14</v>
      </c>
      <c r="F60" s="18">
        <v>68</v>
      </c>
      <c r="G60" s="18">
        <v>70</v>
      </c>
      <c r="H60" s="18">
        <v>100</v>
      </c>
      <c r="I60" s="18">
        <v>20</v>
      </c>
      <c r="J60" s="18">
        <v>5</v>
      </c>
      <c r="K60" s="18">
        <v>25</v>
      </c>
      <c r="L60" s="18">
        <v>0</v>
      </c>
      <c r="M60" s="26">
        <f t="shared" si="2"/>
        <v>179.16666666666669</v>
      </c>
    </row>
    <row r="61" spans="2:13" x14ac:dyDescent="0.25">
      <c r="B61" s="17" t="s">
        <v>78</v>
      </c>
      <c r="C61" s="18">
        <v>30</v>
      </c>
      <c r="D61" s="18">
        <v>10</v>
      </c>
      <c r="E61" s="18">
        <v>14</v>
      </c>
      <c r="F61" s="18">
        <v>68</v>
      </c>
      <c r="G61" s="18">
        <v>65</v>
      </c>
      <c r="H61" s="18">
        <v>100</v>
      </c>
      <c r="I61" s="18">
        <v>25</v>
      </c>
      <c r="J61" s="18">
        <v>0</v>
      </c>
      <c r="K61" s="18">
        <v>25</v>
      </c>
      <c r="L61" s="18">
        <v>0</v>
      </c>
      <c r="M61" s="26">
        <f t="shared" si="2"/>
        <v>179.78571428571428</v>
      </c>
    </row>
    <row r="62" spans="2:13" x14ac:dyDescent="0.25">
      <c r="B62" s="17" t="s">
        <v>27</v>
      </c>
      <c r="C62" s="18">
        <v>30</v>
      </c>
      <c r="D62" s="18">
        <v>10</v>
      </c>
      <c r="E62" s="18">
        <v>14</v>
      </c>
      <c r="F62" s="18">
        <v>100</v>
      </c>
      <c r="G62" s="18">
        <v>90</v>
      </c>
      <c r="H62" s="18">
        <v>62</v>
      </c>
      <c r="I62" s="18">
        <v>20</v>
      </c>
      <c r="J62" s="18">
        <v>0</v>
      </c>
      <c r="K62" s="18">
        <v>25</v>
      </c>
      <c r="L62" s="18">
        <v>0</v>
      </c>
      <c r="M62" s="26">
        <f t="shared" si="2"/>
        <v>184.19047619047618</v>
      </c>
    </row>
    <row r="63" spans="2:13" x14ac:dyDescent="0.25">
      <c r="B63" s="17" t="s">
        <v>76</v>
      </c>
      <c r="C63" s="18">
        <v>30</v>
      </c>
      <c r="D63" s="18">
        <v>10</v>
      </c>
      <c r="E63" s="18">
        <v>14</v>
      </c>
      <c r="F63" s="18">
        <v>100</v>
      </c>
      <c r="G63" s="18">
        <v>85</v>
      </c>
      <c r="H63" s="18">
        <v>91</v>
      </c>
      <c r="I63" s="18">
        <v>20</v>
      </c>
      <c r="J63" s="18">
        <v>0</v>
      </c>
      <c r="K63" s="18">
        <v>25</v>
      </c>
      <c r="L63" s="18">
        <v>0</v>
      </c>
      <c r="M63" s="26">
        <f t="shared" si="2"/>
        <v>186.64285714285714</v>
      </c>
    </row>
    <row r="64" spans="2:13" x14ac:dyDescent="0.25">
      <c r="B64" s="17" t="s">
        <v>26</v>
      </c>
      <c r="C64" s="18">
        <v>30</v>
      </c>
      <c r="D64" s="18">
        <v>10</v>
      </c>
      <c r="E64" s="18">
        <v>14</v>
      </c>
      <c r="F64" s="18">
        <v>75</v>
      </c>
      <c r="G64" s="18">
        <v>90</v>
      </c>
      <c r="H64" s="18">
        <v>100</v>
      </c>
      <c r="I64" s="18">
        <v>20</v>
      </c>
      <c r="J64" s="18">
        <v>5</v>
      </c>
      <c r="K64" s="18">
        <v>25</v>
      </c>
      <c r="L64" s="18">
        <v>0</v>
      </c>
      <c r="M64" s="26">
        <f t="shared" si="2"/>
        <v>189.85714285714283</v>
      </c>
    </row>
    <row r="65" spans="2:13" x14ac:dyDescent="0.25">
      <c r="B65" s="17" t="s">
        <v>33</v>
      </c>
      <c r="C65" s="18">
        <v>30</v>
      </c>
      <c r="D65" s="18">
        <v>10</v>
      </c>
      <c r="E65" s="18">
        <v>16</v>
      </c>
      <c r="F65" s="18">
        <v>70</v>
      </c>
      <c r="G65" s="18">
        <v>90</v>
      </c>
      <c r="H65" s="18">
        <v>100</v>
      </c>
      <c r="I65" s="18">
        <v>25</v>
      </c>
      <c r="J65" s="18">
        <v>10</v>
      </c>
      <c r="K65" s="18">
        <v>25</v>
      </c>
      <c r="L65" s="18">
        <v>0</v>
      </c>
      <c r="M65" s="26">
        <f t="shared" si="2"/>
        <v>200.92857142857144</v>
      </c>
    </row>
    <row r="66" spans="2:13" ht="15.75" thickBot="1" x14ac:dyDescent="0.3">
      <c r="B66" s="19" t="s">
        <v>34</v>
      </c>
      <c r="C66" s="20">
        <v>30</v>
      </c>
      <c r="D66" s="20">
        <v>10</v>
      </c>
      <c r="E66" s="20">
        <v>16</v>
      </c>
      <c r="F66" s="20">
        <v>68</v>
      </c>
      <c r="G66" s="20">
        <v>90</v>
      </c>
      <c r="H66" s="20">
        <v>43</v>
      </c>
      <c r="I66" s="20">
        <v>25</v>
      </c>
      <c r="J66" s="20">
        <v>10</v>
      </c>
      <c r="K66" s="20">
        <v>25</v>
      </c>
      <c r="L66" s="20">
        <v>10</v>
      </c>
      <c r="M66" s="30">
        <f t="shared" si="2"/>
        <v>201.0952380952381</v>
      </c>
    </row>
  </sheetData>
  <sortState xmlns:xlrd2="http://schemas.microsoft.com/office/spreadsheetml/2017/richdata2" ref="B8:M66">
    <sortCondition ref="M8:M66"/>
  </sortState>
  <mergeCells count="4">
    <mergeCell ref="B1:M1"/>
    <mergeCell ref="C2:E2"/>
    <mergeCell ref="F2:L2"/>
    <mergeCell ref="M3:M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Prioritization Matrix</vt:lpstr>
      <vt:lpstr>Model with Projects Full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David L</dc:creator>
  <cp:lastModifiedBy>Jones, David L</cp:lastModifiedBy>
  <cp:lastPrinted>2024-08-08T18:50:15Z</cp:lastPrinted>
  <dcterms:created xsi:type="dcterms:W3CDTF">2024-05-14T18:09:16Z</dcterms:created>
  <dcterms:modified xsi:type="dcterms:W3CDTF">2025-05-20T14:31:21Z</dcterms:modified>
</cp:coreProperties>
</file>