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tfs\LocalAssistanceDivision\LocalProjects\Active Project Files\+Contracting Templates\Scoping\PE\"/>
    </mc:Choice>
  </mc:AlternateContent>
  <xr:revisionPtr revIDLastSave="0" documentId="13_ncr:1_{9D8F7636-F4C2-41F8-8BF0-5352A9EA10C6}" xr6:coauthVersionLast="46" xr6:coauthVersionMax="46" xr10:uidLastSave="{00000000-0000-0000-0000-000000000000}"/>
  <bookViews>
    <workbookView xWindow="-120" yWindow="-120" windowWidth="38640" windowHeight="21240" tabRatio="866" xr2:uid="{00000000-000D-0000-FFFF-FFFF00000000}"/>
  </bookViews>
  <sheets>
    <sheet name="Consultant Estimate of Hours" sheetId="1" r:id="rId1"/>
    <sheet name="Travel Calcs." sheetId="11" r:id="rId2"/>
    <sheet name="Labor Rates" sheetId="9" r:id="rId3"/>
    <sheet name="Direct Expenses" sheetId="4" r:id="rId4"/>
    <sheet name="Project Cost" sheetId="3" r:id="rId5"/>
    <sheet name="Assumptions-Notes" sheetId="10" r:id="rId6"/>
  </sheets>
  <externalReferences>
    <externalReference r:id="rId7"/>
  </externalReferences>
  <definedNames>
    <definedName name="_Hlk494104078" localSheetId="0">'Consultant Estimate of Hours'!#REF!</definedName>
    <definedName name="Classification" localSheetId="5">'[1]Labor Rates'!$B$35:$B$43,'[1]Labor Rates'!$B$44:$B$48,'[1]Labor Rates'!$B$49:$B$53,'[1]Labor Rates'!$B$54:$B$58</definedName>
    <definedName name="Classification">'Labor Rates'!$B$37:$B$40,'Labor Rates'!$B$42:$B$47,'Labor Rates'!$B$49:$B$50,'Labor Rates'!$B$51:$B$56</definedName>
    <definedName name="OLE_LINK5" localSheetId="5">'Assumptions-Notes'!#REF!</definedName>
    <definedName name="OLE_LINK5" localSheetId="0">'Consultant Estimate of Hours'!#REF!</definedName>
    <definedName name="_xlnm.Print_Area" localSheetId="5">'Assumptions-Notes'!$A$1:$W$71</definedName>
    <definedName name="_xlnm.Print_Area" localSheetId="0">'Consultant Estimate of Hours'!$A$1:$W$43</definedName>
    <definedName name="_xlnm.Print_Area" localSheetId="3">'Direct Expenses'!$A$1:$O$72</definedName>
    <definedName name="_xlnm.Print_Area" localSheetId="2">'Labor Rates'!$A$1:$P$110</definedName>
    <definedName name="_xlnm.Print_Area" localSheetId="4">'Project Cost'!$A$1:$L$51</definedName>
    <definedName name="_xlnm.Print_Area" localSheetId="1">'Travel Calcs.'!$A$1:$I$36</definedName>
    <definedName name="_xlnm.Print_Titles" localSheetId="0">'Consultant Estimate of Hours'!$1:$20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1" l="1"/>
  <c r="N21" i="1"/>
  <c r="O21" i="1"/>
  <c r="P21" i="1"/>
  <c r="Q21" i="1"/>
  <c r="R21" i="1"/>
  <c r="R33" i="1" s="1"/>
  <c r="S21" i="1"/>
  <c r="S33" i="1" s="1"/>
  <c r="T21" i="1"/>
  <c r="T33" i="1" s="1"/>
  <c r="U21" i="1"/>
  <c r="V21" i="1"/>
  <c r="L21" i="1"/>
  <c r="L33" i="1" s="1"/>
  <c r="M33" i="1"/>
  <c r="N33" i="1"/>
  <c r="O33" i="1"/>
  <c r="P33" i="1"/>
  <c r="Q33" i="1"/>
  <c r="U33" i="1"/>
  <c r="V33" i="1"/>
  <c r="W33" i="1" l="1"/>
  <c r="A33" i="4" l="1"/>
  <c r="V19" i="1"/>
  <c r="U19" i="1"/>
  <c r="C16" i="11"/>
  <c r="I21" i="11"/>
  <c r="U31" i="1" s="1"/>
  <c r="H21" i="11"/>
  <c r="I20" i="11"/>
  <c r="T31" i="1" s="1"/>
  <c r="H20" i="11"/>
  <c r="A27" i="9"/>
  <c r="C19" i="11" s="1"/>
  <c r="I22" i="11"/>
  <c r="V31" i="1" s="1"/>
  <c r="H22" i="11"/>
  <c r="I19" i="11"/>
  <c r="S31" i="1" s="1"/>
  <c r="H19" i="11"/>
  <c r="I18" i="11"/>
  <c r="R31" i="1" s="1"/>
  <c r="H18" i="11"/>
  <c r="I17" i="11"/>
  <c r="Q31" i="1" s="1"/>
  <c r="H17" i="11"/>
  <c r="I16" i="11"/>
  <c r="P31" i="1" s="1"/>
  <c r="H16" i="11"/>
  <c r="I15" i="11"/>
  <c r="O31" i="1" s="1"/>
  <c r="H15" i="11"/>
  <c r="I14" i="11"/>
  <c r="N31" i="1" s="1"/>
  <c r="H14" i="11"/>
  <c r="I13" i="11"/>
  <c r="M31" i="1" s="1"/>
  <c r="H13" i="11"/>
  <c r="I12" i="11"/>
  <c r="L31" i="1" s="1"/>
  <c r="H12" i="11"/>
  <c r="H23" i="11" l="1"/>
  <c r="M33" i="4" s="1"/>
  <c r="I23" i="11"/>
  <c r="W31" i="1" l="1"/>
  <c r="M29" i="1"/>
  <c r="N29" i="1"/>
  <c r="O29" i="1"/>
  <c r="P29" i="1"/>
  <c r="Q29" i="1"/>
  <c r="R29" i="1"/>
  <c r="S29" i="1"/>
  <c r="T29" i="1"/>
  <c r="U29" i="1"/>
  <c r="V29" i="1"/>
  <c r="L29" i="1"/>
  <c r="W30" i="1"/>
  <c r="P78" i="9"/>
  <c r="P84" i="9"/>
  <c r="P90" i="9"/>
  <c r="W29" i="1" l="1"/>
  <c r="X29" i="1" s="1"/>
  <c r="P54" i="9" l="1"/>
  <c r="L45" i="1" l="1"/>
  <c r="P48" i="9" l="1"/>
  <c r="P60" i="9"/>
  <c r="P66" i="9"/>
  <c r="P72" i="9"/>
  <c r="P96" i="9"/>
  <c r="P102" i="9"/>
  <c r="P108" i="9"/>
  <c r="O31" i="3"/>
  <c r="S45" i="1" l="1"/>
  <c r="R45" i="1"/>
  <c r="Q45" i="1"/>
  <c r="P45" i="1"/>
  <c r="V45" i="1"/>
  <c r="O45" i="1"/>
  <c r="T45" i="1"/>
  <c r="L34" i="1"/>
  <c r="N45" i="1"/>
  <c r="M45" i="1"/>
  <c r="U45" i="1"/>
  <c r="W21" i="1"/>
  <c r="X21" i="1" s="1"/>
  <c r="W34" i="1" l="1"/>
  <c r="W45" i="1"/>
  <c r="D15" i="9" l="1"/>
  <c r="D14" i="9"/>
  <c r="D13" i="9"/>
  <c r="D7" i="9"/>
  <c r="D4" i="9"/>
  <c r="D15" i="4"/>
  <c r="D14" i="4"/>
  <c r="D13" i="4"/>
  <c r="D12" i="4"/>
  <c r="D11" i="4"/>
  <c r="D6" i="4"/>
  <c r="D5" i="4"/>
  <c r="D4" i="3"/>
  <c r="D15" i="10"/>
  <c r="D14" i="10"/>
  <c r="D13" i="10"/>
  <c r="D12" i="10"/>
  <c r="D11" i="10"/>
  <c r="D10" i="10"/>
  <c r="D9" i="10"/>
  <c r="D8" i="10"/>
  <c r="D7" i="10"/>
  <c r="D6" i="10"/>
  <c r="D5" i="10"/>
  <c r="D4" i="10"/>
  <c r="D5" i="9"/>
  <c r="D6" i="9"/>
  <c r="D8" i="9"/>
  <c r="D9" i="9"/>
  <c r="D10" i="9"/>
  <c r="D11" i="9"/>
  <c r="D12" i="9"/>
  <c r="B30" i="9"/>
  <c r="A30" i="9"/>
  <c r="C22" i="11" s="1"/>
  <c r="A29" i="9"/>
  <c r="C21" i="11" s="1"/>
  <c r="W22" i="1"/>
  <c r="B29" i="9"/>
  <c r="O48" i="4"/>
  <c r="O47" i="4"/>
  <c r="O34" i="4"/>
  <c r="O35" i="4"/>
  <c r="O36" i="4"/>
  <c r="O37" i="4"/>
  <c r="O33" i="4"/>
  <c r="O25" i="4"/>
  <c r="O26" i="4"/>
  <c r="O27" i="4"/>
  <c r="O28" i="4"/>
  <c r="O29" i="4"/>
  <c r="E48" i="3"/>
  <c r="O49" i="4" l="1"/>
  <c r="C47" i="3"/>
  <c r="C45" i="3"/>
  <c r="P19" i="1" l="1"/>
  <c r="M24" i="9" l="1"/>
  <c r="K24" i="3" s="1"/>
  <c r="D10" i="4" l="1"/>
  <c r="D9" i="4"/>
  <c r="D8" i="4"/>
  <c r="A21" i="9"/>
  <c r="C13" i="11" s="1"/>
  <c r="A23" i="9"/>
  <c r="C15" i="11" s="1"/>
  <c r="B23" i="9"/>
  <c r="A25" i="9"/>
  <c r="C17" i="11" s="1"/>
  <c r="A26" i="9"/>
  <c r="C18" i="11" s="1"/>
  <c r="A28" i="9"/>
  <c r="C20" i="11" s="1"/>
  <c r="B25" i="9"/>
  <c r="B26" i="9"/>
  <c r="B27" i="9"/>
  <c r="B28" i="9"/>
  <c r="B21" i="9"/>
  <c r="D7" i="4" l="1"/>
  <c r="D4" i="4"/>
  <c r="A45" i="9" l="1"/>
  <c r="B20" i="9"/>
  <c r="M21" i="9"/>
  <c r="M20" i="9"/>
  <c r="A20" i="9"/>
  <c r="C12" i="11" s="1"/>
  <c r="T19" i="1" l="1"/>
  <c r="S19" i="1"/>
  <c r="M30" i="9"/>
  <c r="A103" i="9"/>
  <c r="M29" i="9"/>
  <c r="A97" i="9"/>
  <c r="M28" i="9"/>
  <c r="A91" i="9"/>
  <c r="M27" i="9"/>
  <c r="A85" i="9"/>
  <c r="M26" i="9"/>
  <c r="A79" i="9"/>
  <c r="M25" i="9"/>
  <c r="A73" i="9"/>
  <c r="M23" i="9"/>
  <c r="A61" i="9"/>
  <c r="M22" i="9"/>
  <c r="A55" i="9"/>
  <c r="A49" i="9"/>
  <c r="A30" i="3"/>
  <c r="A29" i="3"/>
  <c r="A28" i="3"/>
  <c r="A27" i="3"/>
  <c r="A26" i="3"/>
  <c r="A25" i="3"/>
  <c r="A23" i="3"/>
  <c r="B22" i="9"/>
  <c r="A22" i="3" s="1"/>
  <c r="A22" i="9"/>
  <c r="C14" i="11" s="1"/>
  <c r="A21" i="3"/>
  <c r="A20" i="3"/>
  <c r="O94" i="4"/>
  <c r="O105" i="4"/>
  <c r="O106" i="4" s="1"/>
  <c r="O100" i="4"/>
  <c r="D15" i="3"/>
  <c r="D14" i="3"/>
  <c r="D13" i="3"/>
  <c r="D12" i="3"/>
  <c r="D11" i="3"/>
  <c r="D10" i="3"/>
  <c r="D9" i="3"/>
  <c r="D8" i="3"/>
  <c r="D7" i="3"/>
  <c r="D6" i="3"/>
  <c r="D5" i="3"/>
  <c r="IU108" i="9"/>
  <c r="IE108" i="9"/>
  <c r="HO108" i="9"/>
  <c r="GY108" i="9"/>
  <c r="GI108" i="9"/>
  <c r="FS108" i="9"/>
  <c r="IG103" i="9"/>
  <c r="HQ103" i="9"/>
  <c r="HA103" i="9"/>
  <c r="GK103" i="9"/>
  <c r="FU103" i="9"/>
  <c r="FE103" i="9"/>
  <c r="IU102" i="9"/>
  <c r="IE102" i="9"/>
  <c r="HO102" i="9"/>
  <c r="GY102" i="9"/>
  <c r="GI102" i="9"/>
  <c r="FS102" i="9"/>
  <c r="IG97" i="9"/>
  <c r="HQ97" i="9"/>
  <c r="HA97" i="9"/>
  <c r="GK97" i="9"/>
  <c r="FU97" i="9"/>
  <c r="FE97" i="9"/>
  <c r="IU96" i="9"/>
  <c r="IE96" i="9"/>
  <c r="HO96" i="9"/>
  <c r="GY96" i="9"/>
  <c r="GI96" i="9"/>
  <c r="FS96" i="9"/>
  <c r="IG91" i="9"/>
  <c r="HQ91" i="9"/>
  <c r="HA91" i="9"/>
  <c r="GK91" i="9"/>
  <c r="FU91" i="9"/>
  <c r="FE91" i="9"/>
  <c r="R19" i="1"/>
  <c r="Q19" i="1"/>
  <c r="O19" i="1"/>
  <c r="N19" i="1"/>
  <c r="M19" i="1"/>
  <c r="L19" i="1"/>
  <c r="O41" i="4"/>
  <c r="O42" i="4"/>
  <c r="O20" i="4"/>
  <c r="O19" i="4"/>
  <c r="O24" i="4"/>
  <c r="O43" i="4"/>
  <c r="K30" i="3" l="1"/>
  <c r="O44" i="4"/>
  <c r="K22" i="3"/>
  <c r="O78" i="4"/>
  <c r="O87" i="4"/>
  <c r="O30" i="4"/>
  <c r="O101" i="4"/>
  <c r="O21" i="4"/>
  <c r="O95" i="4"/>
  <c r="O38" i="4"/>
  <c r="L37" i="3" s="1"/>
  <c r="K28" i="3"/>
  <c r="K29" i="3"/>
  <c r="K25" i="3"/>
  <c r="K20" i="3"/>
  <c r="K23" i="3"/>
  <c r="K26" i="3"/>
  <c r="K21" i="3"/>
  <c r="K27" i="3"/>
  <c r="L35" i="3" l="1"/>
  <c r="O51" i="4"/>
  <c r="L38" i="3"/>
  <c r="L39" i="3"/>
  <c r="L36" i="3"/>
  <c r="O108" i="4"/>
  <c r="L49" i="3" l="1"/>
  <c r="L40" i="3"/>
  <c r="L41" i="3" s="1"/>
  <c r="H20" i="3" l="1"/>
  <c r="J20" i="9"/>
  <c r="P20" i="3" l="1"/>
  <c r="P20" i="9"/>
  <c r="L20" i="3"/>
  <c r="K24" i="9" l="1"/>
  <c r="J24" i="9"/>
  <c r="P24" i="9" s="1"/>
  <c r="U34" i="1"/>
  <c r="H24" i="3"/>
  <c r="J27" i="9"/>
  <c r="P27" i="9" s="1"/>
  <c r="H28" i="3"/>
  <c r="I24" i="3"/>
  <c r="Q34" i="1"/>
  <c r="H23" i="3"/>
  <c r="J23" i="9"/>
  <c r="P23" i="9" s="1"/>
  <c r="N34" i="1"/>
  <c r="H22" i="3"/>
  <c r="J30" i="9"/>
  <c r="P30" i="9" s="1"/>
  <c r="H26" i="3"/>
  <c r="J25" i="9"/>
  <c r="P25" i="9" s="1"/>
  <c r="S34" i="1"/>
  <c r="H29" i="3"/>
  <c r="J29" i="9"/>
  <c r="P29" i="9" s="1"/>
  <c r="X33" i="1"/>
  <c r="Z33" i="1" s="1"/>
  <c r="H25" i="3"/>
  <c r="M34" i="1"/>
  <c r="J21" i="9"/>
  <c r="J28" i="9"/>
  <c r="P28" i="9" s="1"/>
  <c r="L23" i="3" l="1"/>
  <c r="P23" i="3"/>
  <c r="L25" i="3"/>
  <c r="P25" i="3"/>
  <c r="L24" i="3"/>
  <c r="P24" i="3"/>
  <c r="L29" i="3"/>
  <c r="P29" i="3"/>
  <c r="L26" i="3"/>
  <c r="P26" i="3"/>
  <c r="L28" i="3"/>
  <c r="P28" i="3"/>
  <c r="L22" i="3"/>
  <c r="P22" i="3"/>
  <c r="P21" i="9"/>
  <c r="V34" i="1"/>
  <c r="H30" i="3"/>
  <c r="T34" i="1"/>
  <c r="H21" i="3"/>
  <c r="J26" i="9"/>
  <c r="P26" i="9" s="1"/>
  <c r="H27" i="3"/>
  <c r="O34" i="1"/>
  <c r="J22" i="9"/>
  <c r="P22" i="9" s="1"/>
  <c r="R34" i="1"/>
  <c r="P34" i="1"/>
  <c r="L27" i="3" l="1"/>
  <c r="P27" i="3"/>
  <c r="P21" i="3"/>
  <c r="H32" i="3"/>
  <c r="L30" i="3"/>
  <c r="P30" i="3"/>
  <c r="P32" i="9"/>
  <c r="J32" i="9"/>
  <c r="L21" i="3"/>
  <c r="P31" i="3" l="1"/>
  <c r="L32" i="3"/>
  <c r="L44" i="3" s="1"/>
  <c r="L48" i="3" s="1"/>
  <c r="L45" i="3" l="1"/>
  <c r="L46" i="3" s="1"/>
  <c r="L47" i="3" l="1"/>
  <c r="L51" i="3" s="1"/>
</calcChain>
</file>

<file path=xl/sharedStrings.xml><?xml version="1.0" encoding="utf-8"?>
<sst xmlns="http://schemas.openxmlformats.org/spreadsheetml/2006/main" count="342" uniqueCount="151">
  <si>
    <t>Code</t>
  </si>
  <si>
    <t>Classification Title</t>
  </si>
  <si>
    <t>Amount</t>
  </si>
  <si>
    <t>Rate</t>
  </si>
  <si>
    <t>Total</t>
  </si>
  <si>
    <t>TOTALS</t>
  </si>
  <si>
    <t>Overhead @</t>
  </si>
  <si>
    <t>Total Hours</t>
  </si>
  <si>
    <t>TOTAL DIRECT EXPENSES</t>
  </si>
  <si>
    <t>Personnel Classification</t>
  </si>
  <si>
    <t>Hours</t>
  </si>
  <si>
    <t>Direct Expenses:</t>
  </si>
  <si>
    <t>Direct Labor Costs</t>
  </si>
  <si>
    <t>Direct Expenses</t>
  </si>
  <si>
    <t>Labor Costs:</t>
  </si>
  <si>
    <t>Subconsultants:</t>
  </si>
  <si>
    <t>Printing and Reproduction:</t>
  </si>
  <si>
    <t>Mileage/Travel:</t>
  </si>
  <si>
    <t>Lodging/Meals:</t>
  </si>
  <si>
    <t>Subconsultants</t>
  </si>
  <si>
    <t>Printing and Reproduction Costs</t>
  </si>
  <si>
    <t>Mileage/Travel</t>
  </si>
  <si>
    <t>Lodging/ Meals</t>
  </si>
  <si>
    <t>PROJECT COST</t>
  </si>
  <si>
    <t>TASKS</t>
  </si>
  <si>
    <t>Fixed Fee @</t>
  </si>
  <si>
    <t>Total Days (8 hrs)</t>
  </si>
  <si>
    <t>Subtotal</t>
  </si>
  <si>
    <t>Quantity</t>
  </si>
  <si>
    <t>Unit Cost</t>
  </si>
  <si>
    <t>Type</t>
  </si>
  <si>
    <t>Miscellaneous Postage, Mailing, Deliveries Etc.</t>
  </si>
  <si>
    <t>Labor Rates</t>
  </si>
  <si>
    <t>Principal</t>
  </si>
  <si>
    <t>Administrative</t>
  </si>
  <si>
    <t>Environmental Scientist</t>
  </si>
  <si>
    <t>Engineer</t>
  </si>
  <si>
    <t>PR</t>
  </si>
  <si>
    <t>SDES</t>
  </si>
  <si>
    <t>ADM</t>
  </si>
  <si>
    <t>EMPLOYEE NAME</t>
  </si>
  <si>
    <t>SALARY RATE</t>
  </si>
  <si>
    <t>Project Cost</t>
  </si>
  <si>
    <r>
      <t>CLASSIFICATION</t>
    </r>
    <r>
      <rPr>
        <vertAlign val="superscript"/>
        <sz val="12"/>
        <rFont val="Arial"/>
        <family val="2"/>
      </rPr>
      <t>1</t>
    </r>
  </si>
  <si>
    <r>
      <t>% ASSIGNED</t>
    </r>
    <r>
      <rPr>
        <vertAlign val="superscript"/>
        <sz val="12"/>
        <rFont val="Arial"/>
        <family val="2"/>
      </rPr>
      <t>2</t>
    </r>
  </si>
  <si>
    <t>Blended Rate:</t>
  </si>
  <si>
    <t>Senior Designer/Technician</t>
  </si>
  <si>
    <t>Designer/Technician</t>
  </si>
  <si>
    <t>ENV</t>
  </si>
  <si>
    <t>ENG</t>
  </si>
  <si>
    <t>Total Labor Costs</t>
  </si>
  <si>
    <t>Total Project Costs:</t>
  </si>
  <si>
    <t>Other Miscellaneous Costs</t>
  </si>
  <si>
    <t>Blended Rates Worksheet</t>
  </si>
  <si>
    <t>Blended Rate</t>
  </si>
  <si>
    <t>Black and White Copies</t>
  </si>
  <si>
    <t>Actual reasonable cost</t>
  </si>
  <si>
    <t>Color Copies</t>
  </si>
  <si>
    <t>Equipment</t>
  </si>
  <si>
    <t xml:space="preserve">Privately Owned Vehicle </t>
  </si>
  <si>
    <t>Actual reimbursement amount to employee, not to exceed rates for company vehicles outlined above</t>
  </si>
  <si>
    <t>Air fare</t>
  </si>
  <si>
    <t>Actual reasonable cost, giving the State all discounts</t>
  </si>
  <si>
    <t>Statewide</t>
  </si>
  <si>
    <t xml:space="preserve">  Omaha/Douglas County</t>
  </si>
  <si>
    <t>Breakfast</t>
  </si>
  <si>
    <t>Lunch</t>
  </si>
  <si>
    <t>Dinner</t>
  </si>
  <si>
    <t>Totals</t>
  </si>
  <si>
    <r>
      <t xml:space="preserve">Example Expense Costs - </t>
    </r>
    <r>
      <rPr>
        <i/>
        <sz val="12"/>
        <rFont val="Arial"/>
        <family val="2"/>
      </rPr>
      <t>Expenses shown below are examples, and may not represent approved rates.</t>
    </r>
  </si>
  <si>
    <t>CLASSIFICATIONS*:</t>
  </si>
  <si>
    <t>=</t>
  </si>
  <si>
    <t>Direct Labor Costs:</t>
  </si>
  <si>
    <t>Other Miscellaneous Costs:</t>
  </si>
  <si>
    <t xml:space="preserve">Project Name:  </t>
  </si>
  <si>
    <t xml:space="preserve">Project Number:  </t>
  </si>
  <si>
    <t xml:space="preserve">Control Number:  </t>
  </si>
  <si>
    <t xml:space="preserve">Location (City, County):  </t>
  </si>
  <si>
    <t xml:space="preserve">Firm Name:  </t>
  </si>
  <si>
    <t xml:space="preserve">Phone/Email:  </t>
  </si>
  <si>
    <t xml:space="preserve">Consultant Project Manager:  </t>
  </si>
  <si>
    <t xml:space="preserve">Date:  </t>
  </si>
  <si>
    <t xml:space="preserve">LPA Responsible Charge:  </t>
  </si>
  <si>
    <r>
      <t>1</t>
    </r>
    <r>
      <rPr>
        <i/>
        <vertAlign val="superscript"/>
        <sz val="12"/>
        <rFont val="Arial"/>
        <family val="2"/>
      </rPr>
      <t xml:space="preserve"> </t>
    </r>
    <r>
      <rPr>
        <i/>
        <sz val="12"/>
        <rFont val="Arial"/>
        <family val="2"/>
      </rPr>
      <t>Input actual employee classification as designated by firm.</t>
    </r>
  </si>
  <si>
    <r>
      <t>2</t>
    </r>
    <r>
      <rPr>
        <sz val="12"/>
        <rFont val="Arial"/>
        <family val="2"/>
      </rPr>
      <t xml:space="preserve">  </t>
    </r>
    <r>
      <rPr>
        <i/>
        <sz val="12"/>
        <rFont val="Arial"/>
        <family val="2"/>
      </rPr>
      <t xml:space="preserve">Total of "% Assigned" must equal 100% for each personnel classification category. If one person in classification, list them as 100% for "% Assigned". </t>
    </r>
  </si>
  <si>
    <t>** For User-Defined Classifications, you will need to edit the Classifications Legend located above.  To enter a new classification, replace "UD1" with its abbreviation (ex. GRA) and replace "User Defined 1" with the corresponding title (ex. Graphic Artist). Once the user-definitions are added, they will self-populate the Estimate of Hours table, as well as the remaining sheets.</t>
  </si>
  <si>
    <t>* For Project Manager, use one of the technical classifications</t>
  </si>
  <si>
    <t>STAFFING PLAN</t>
  </si>
  <si>
    <t>Consultant Estimate of Hours</t>
  </si>
  <si>
    <r>
      <t>Overhead Rate</t>
    </r>
    <r>
      <rPr>
        <b/>
        <sz val="12"/>
        <rFont val="Arial"/>
        <family val="2"/>
      </rPr>
      <t xml:space="preserve">: </t>
    </r>
  </si>
  <si>
    <r>
      <t>Fixed Fee</t>
    </r>
    <r>
      <rPr>
        <b/>
        <sz val="12"/>
        <rFont val="Arial"/>
        <family val="2"/>
      </rPr>
      <t xml:space="preserve">:  </t>
    </r>
  </si>
  <si>
    <t>CLASSIFICATIONS:</t>
  </si>
  <si>
    <t>Automobile Rental</t>
  </si>
  <si>
    <t>Incidentals</t>
  </si>
  <si>
    <t>Assumptions and Notes</t>
  </si>
  <si>
    <t>Assumptions - Notes</t>
  </si>
  <si>
    <t>2011 Standard Rates*</t>
  </si>
  <si>
    <t>SPC</t>
  </si>
  <si>
    <t xml:space="preserve">Survey Party Chief </t>
  </si>
  <si>
    <t>SUR</t>
  </si>
  <si>
    <t>DES</t>
  </si>
  <si>
    <t xml:space="preserve"> </t>
  </si>
  <si>
    <t>`</t>
  </si>
  <si>
    <t xml:space="preserve">County Project Liaison:  </t>
  </si>
  <si>
    <t>RLS</t>
  </si>
  <si>
    <t>Registered Land Surveyor</t>
  </si>
  <si>
    <t>Registered Land Suveyor</t>
  </si>
  <si>
    <t>Project Management</t>
  </si>
  <si>
    <t>PM</t>
  </si>
  <si>
    <t>Project Manager</t>
  </si>
  <si>
    <t>Misc. Survey costs</t>
  </si>
  <si>
    <t>Surveyor I</t>
  </si>
  <si>
    <t>SENG</t>
  </si>
  <si>
    <t>Senior Engineer</t>
  </si>
  <si>
    <t>Facility Capital Cost of Money (FCCM)  @</t>
  </si>
  <si>
    <t>(direct labor cost x FCCM%)</t>
  </si>
  <si>
    <t>FCCM (if applicable)</t>
  </si>
  <si>
    <t>Per Diem Rates:</t>
  </si>
  <si>
    <t>http://www.gsa.gov/portal/category/104711</t>
  </si>
  <si>
    <t>Mileage Rates:</t>
  </si>
  <si>
    <t>http://www.gsa.gov/portal/category/104715</t>
  </si>
  <si>
    <r>
      <t xml:space="preserve">* A full list of rates can be found at the following website: </t>
    </r>
    <r>
      <rPr>
        <u/>
        <sz val="12"/>
        <rFont val="Arial"/>
        <family val="2"/>
      </rPr>
      <t>www.gsa.gov/perdiem</t>
    </r>
  </si>
  <si>
    <r>
      <t>PERSONNEL CLASSIFICATIONS</t>
    </r>
    <r>
      <rPr>
        <sz val="11"/>
        <rFont val="Arial"/>
        <family val="2"/>
      </rPr>
      <t>**</t>
    </r>
  </si>
  <si>
    <t>Scope of services and corresponding workbook for PE</t>
  </si>
  <si>
    <t>Site Visit</t>
  </si>
  <si>
    <t>Site visit</t>
  </si>
  <si>
    <t xml:space="preserve">Travel </t>
  </si>
  <si>
    <t>Travel Calculations &amp; Notes</t>
  </si>
  <si>
    <t>Starting Location:</t>
  </si>
  <si>
    <t>Ending Location:</t>
  </si>
  <si>
    <t>Travel Summary</t>
  </si>
  <si>
    <t>Miles</t>
  </si>
  <si>
    <t># of Roundtrips/Staff --&gt;</t>
  </si>
  <si>
    <t>--&gt;</t>
  </si>
  <si>
    <t>Total:</t>
  </si>
  <si>
    <t>Notes &amp; Assumptions</t>
  </si>
  <si>
    <r>
      <rPr>
        <u/>
        <sz val="12"/>
        <rFont val="Arial"/>
        <family val="2"/>
      </rPr>
      <t>Roundtrip</t>
    </r>
    <r>
      <rPr>
        <sz val="12"/>
        <rFont val="Arial"/>
        <family val="2"/>
      </rPr>
      <t xml:space="preserve"> distance to/from (miles):</t>
    </r>
  </si>
  <si>
    <r>
      <rPr>
        <u/>
        <sz val="12"/>
        <rFont val="Arial"/>
        <family val="2"/>
      </rPr>
      <t>Roundtrip</t>
    </r>
    <r>
      <rPr>
        <sz val="12"/>
        <rFont val="Arial"/>
        <family val="2"/>
      </rPr>
      <t xml:space="preserve"> travel time (minutes):</t>
    </r>
  </si>
  <si>
    <t>From Travel Calcs. Tab</t>
  </si>
  <si>
    <t>Structural Engineer</t>
  </si>
  <si>
    <t>STRE</t>
  </si>
  <si>
    <t>Prepare NDOT Form 530</t>
  </si>
  <si>
    <t xml:space="preserve">Develop a schedule </t>
  </si>
  <si>
    <t xml:space="preserve">Development of Scope of Services for PE </t>
  </si>
  <si>
    <t>SOS for PE for Scoping</t>
  </si>
  <si>
    <t xml:space="preserve">NDOT RC:  </t>
  </si>
  <si>
    <t xml:space="preserve">NDOT Project Coordinator:  </t>
  </si>
  <si>
    <t>Complete NDOT Form 76</t>
  </si>
  <si>
    <t xml:space="preserve">Data Collection and Review </t>
  </si>
  <si>
    <t>Fee for PE for Scoping</t>
  </si>
  <si>
    <t>PCM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</si>
</sst>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0"/>
    <numFmt numFmtId="165" formatCode="&quot;$&quot;#,##0.00"/>
    <numFmt numFmtId="166" formatCode="[$-409]mmmm\ d\,\ yyyy;@"/>
    <numFmt numFmtId="167" formatCode="0.0%"/>
    <numFmt numFmtId="168" formatCode="&quot;$&quot;#,##0.000"/>
    <numFmt numFmtId="169" formatCode="#,##0.0_);[Red]\(#,##0.0\)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4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sz val="26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vertAlign val="superscript"/>
      <sz val="12"/>
      <name val="Arial"/>
      <family val="2"/>
    </font>
    <font>
      <i/>
      <vertAlign val="superscript"/>
      <sz val="12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u/>
      <sz val="18"/>
      <name val="Arial"/>
      <family val="2"/>
    </font>
    <font>
      <b/>
      <sz val="20"/>
      <color indexed="9"/>
      <name val="Arial"/>
      <family val="2"/>
    </font>
    <font>
      <sz val="12"/>
      <name val="Arial Narrow"/>
      <family val="2"/>
    </font>
    <font>
      <sz val="8"/>
      <name val="Arial"/>
      <family val="2"/>
    </font>
    <font>
      <u/>
      <sz val="12.4"/>
      <color theme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2"/>
      <color theme="10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37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13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3" fontId="18" fillId="2" borderId="0"/>
    <xf numFmtId="7" fontId="18" fillId="2" borderId="0"/>
    <xf numFmtId="5" fontId="18" fillId="2" borderId="0"/>
    <xf numFmtId="0" fontId="18" fillId="2" borderId="0"/>
    <xf numFmtId="2" fontId="18" fillId="2" borderId="0"/>
    <xf numFmtId="2" fontId="7" fillId="2" borderId="0"/>
    <xf numFmtId="0" fontId="2" fillId="2" borderId="0"/>
    <xf numFmtId="0" fontId="3" fillId="2" borderId="0"/>
    <xf numFmtId="0" fontId="24" fillId="0" borderId="0" applyNumberFormat="0" applyFill="0" applyBorder="0" applyAlignment="0" applyProtection="0">
      <alignment vertical="top"/>
      <protection locked="0"/>
    </xf>
    <xf numFmtId="0" fontId="18" fillId="2" borderId="1"/>
    <xf numFmtId="3" fontId="7" fillId="2" borderId="0"/>
    <xf numFmtId="7" fontId="7" fillId="2" borderId="0"/>
    <xf numFmtId="5" fontId="7" fillId="2" borderId="0"/>
    <xf numFmtId="0" fontId="7" fillId="2" borderId="0"/>
    <xf numFmtId="2" fontId="7" fillId="2" borderId="0"/>
    <xf numFmtId="0" fontId="7" fillId="2" borderId="1"/>
    <xf numFmtId="9" fontId="2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</cellStyleXfs>
  <cellXfs count="615">
    <xf numFmtId="0" fontId="0" fillId="2" borderId="0" xfId="0" applyFill="1"/>
    <xf numFmtId="0" fontId="4" fillId="2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4" fillId="2" borderId="0" xfId="0" applyFont="1" applyFill="1" applyBorder="1"/>
    <xf numFmtId="0" fontId="4" fillId="0" borderId="2" xfId="0" applyFont="1" applyFill="1" applyBorder="1"/>
    <xf numFmtId="0" fontId="4" fillId="2" borderId="2" xfId="0" applyFont="1" applyFill="1" applyBorder="1"/>
    <xf numFmtId="0" fontId="4" fillId="0" borderId="4" xfId="0" applyFont="1" applyFill="1" applyBorder="1"/>
    <xf numFmtId="0" fontId="3" fillId="0" borderId="0" xfId="0" applyFont="1" applyFill="1" applyBorder="1" applyAlignment="1">
      <alignment horizontal="right"/>
    </xf>
    <xf numFmtId="7" fontId="4" fillId="0" borderId="0" xfId="0" applyNumberFormat="1" applyFont="1" applyFill="1" applyBorder="1" applyAlignment="1">
      <alignment horizontal="right"/>
    </xf>
    <xf numFmtId="10" fontId="4" fillId="0" borderId="2" xfId="0" applyNumberFormat="1" applyFont="1" applyFill="1" applyBorder="1" applyAlignment="1"/>
    <xf numFmtId="0" fontId="4" fillId="2" borderId="5" xfId="0" applyFont="1" applyFill="1" applyBorder="1"/>
    <xf numFmtId="0" fontId="4" fillId="2" borderId="4" xfId="0" applyFont="1" applyFill="1" applyBorder="1"/>
    <xf numFmtId="0" fontId="3" fillId="0" borderId="6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8" fontId="4" fillId="3" borderId="9" xfId="0" applyNumberFormat="1" applyFont="1" applyFill="1" applyBorder="1" applyAlignment="1">
      <alignment horizontal="center"/>
    </xf>
    <xf numFmtId="10" fontId="4" fillId="3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4" fillId="4" borderId="0" xfId="0" applyFont="1" applyFill="1"/>
    <xf numFmtId="0" fontId="4" fillId="0" borderId="10" xfId="0" applyFont="1" applyFill="1" applyBorder="1"/>
    <xf numFmtId="0" fontId="4" fillId="0" borderId="11" xfId="0" applyFont="1" applyFill="1" applyBorder="1"/>
    <xf numFmtId="0" fontId="4" fillId="2" borderId="10" xfId="0" applyFont="1" applyFill="1" applyBorder="1"/>
    <xf numFmtId="0" fontId="4" fillId="2" borderId="0" xfId="0" applyFont="1" applyFill="1" applyBorder="1" applyAlignment="1"/>
    <xf numFmtId="0" fontId="4" fillId="2" borderId="11" xfId="0" applyFont="1" applyFill="1" applyBorder="1"/>
    <xf numFmtId="165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0" borderId="12" xfId="0" applyFont="1" applyFill="1" applyBorder="1"/>
    <xf numFmtId="0" fontId="4" fillId="0" borderId="13" xfId="0" applyFont="1" applyFill="1" applyBorder="1"/>
    <xf numFmtId="0" fontId="4" fillId="0" borderId="13" xfId="0" applyFont="1" applyFill="1" applyBorder="1" applyAlignment="1">
      <alignment horizontal="right"/>
    </xf>
    <xf numFmtId="0" fontId="4" fillId="0" borderId="14" xfId="0" applyFont="1" applyFill="1" applyBorder="1"/>
    <xf numFmtId="0" fontId="4" fillId="2" borderId="13" xfId="0" applyFont="1" applyFill="1" applyBorder="1"/>
    <xf numFmtId="0" fontId="4" fillId="2" borderId="15" xfId="0" applyFont="1" applyFill="1" applyBorder="1"/>
    <xf numFmtId="8" fontId="4" fillId="0" borderId="0" xfId="0" applyNumberFormat="1" applyFont="1" applyFill="1" applyBorder="1" applyAlignment="1">
      <alignment horizontal="center"/>
    </xf>
    <xf numFmtId="8" fontId="4" fillId="0" borderId="1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0" fontId="4" fillId="2" borderId="0" xfId="0" applyNumberFormat="1" applyFont="1" applyFill="1"/>
    <xf numFmtId="166" fontId="4" fillId="2" borderId="0" xfId="0" applyNumberFormat="1" applyFont="1" applyFill="1"/>
    <xf numFmtId="0" fontId="4" fillId="0" borderId="4" xfId="0" applyFont="1" applyFill="1" applyBorder="1" applyAlignment="1"/>
    <xf numFmtId="0" fontId="3" fillId="0" borderId="4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center"/>
    </xf>
    <xf numFmtId="0" fontId="4" fillId="5" borderId="0" xfId="0" applyFont="1" applyFill="1"/>
    <xf numFmtId="0" fontId="4" fillId="7" borderId="0" xfId="0" applyFont="1" applyFill="1"/>
    <xf numFmtId="0" fontId="4" fillId="6" borderId="0" xfId="0" applyFont="1" applyFill="1"/>
    <xf numFmtId="0" fontId="4" fillId="2" borderId="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7" fontId="4" fillId="2" borderId="27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165" fontId="4" fillId="8" borderId="14" xfId="0" applyNumberFormat="1" applyFont="1" applyFill="1" applyBorder="1" applyAlignment="1" applyProtection="1">
      <alignment horizontal="center"/>
      <protection locked="0"/>
    </xf>
    <xf numFmtId="167" fontId="4" fillId="2" borderId="28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protection locked="0"/>
    </xf>
    <xf numFmtId="0" fontId="10" fillId="0" borderId="0" xfId="0" applyFont="1" applyFill="1"/>
    <xf numFmtId="0" fontId="4" fillId="0" borderId="0" xfId="0" applyFont="1" applyFill="1" applyBorder="1" applyProtection="1"/>
    <xf numFmtId="0" fontId="4" fillId="0" borderId="0" xfId="0" applyFont="1" applyFill="1" applyProtection="1"/>
    <xf numFmtId="0" fontId="4" fillId="2" borderId="0" xfId="0" applyFont="1" applyFill="1" applyProtection="1"/>
    <xf numFmtId="0" fontId="4" fillId="0" borderId="0" xfId="0" quotePrefix="1" applyFont="1" applyFill="1" applyBorder="1" applyProtection="1"/>
    <xf numFmtId="0" fontId="7" fillId="0" borderId="0" xfId="0" applyFont="1" applyFill="1" applyBorder="1" applyProtection="1"/>
    <xf numFmtId="0" fontId="0" fillId="0" borderId="0" xfId="0" applyFill="1" applyBorder="1" applyProtection="1"/>
    <xf numFmtId="0" fontId="5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/>
    <xf numFmtId="15" fontId="6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15" fontId="5" fillId="0" borderId="0" xfId="0" applyNumberFormat="1" applyFont="1" applyFill="1" applyBorder="1" applyAlignment="1" applyProtection="1">
      <alignment horizontal="right"/>
    </xf>
    <xf numFmtId="0" fontId="4" fillId="0" borderId="2" xfId="0" applyFont="1" applyFill="1" applyBorder="1" applyAlignment="1"/>
    <xf numFmtId="165" fontId="4" fillId="0" borderId="19" xfId="0" applyNumberFormat="1" applyFont="1" applyFill="1" applyBorder="1" applyAlignment="1">
      <alignment horizontal="center"/>
    </xf>
    <xf numFmtId="0" fontId="3" fillId="0" borderId="30" xfId="0" applyFont="1" applyFill="1" applyBorder="1" applyAlignment="1">
      <alignment horizontal="right"/>
    </xf>
    <xf numFmtId="0" fontId="3" fillId="0" borderId="31" xfId="0" applyFont="1" applyFill="1" applyBorder="1" applyAlignment="1">
      <alignment horizontal="right"/>
    </xf>
    <xf numFmtId="7" fontId="4" fillId="0" borderId="32" xfId="0" applyNumberFormat="1" applyFont="1" applyFill="1" applyBorder="1" applyAlignment="1">
      <alignment horizontal="center"/>
    </xf>
    <xf numFmtId="0" fontId="4" fillId="2" borderId="0" xfId="0" applyFont="1" applyFill="1" applyBorder="1" applyProtection="1"/>
    <xf numFmtId="0" fontId="4" fillId="3" borderId="37" xfId="0" applyNumberFormat="1" applyFont="1" applyFill="1" applyBorder="1" applyAlignment="1" applyProtection="1">
      <alignment horizontal="left" wrapText="1"/>
    </xf>
    <xf numFmtId="0" fontId="4" fillId="3" borderId="37" xfId="0" applyNumberFormat="1" applyFont="1" applyFill="1" applyBorder="1" applyAlignment="1" applyProtection="1">
      <alignment horizontal="left"/>
    </xf>
    <xf numFmtId="38" fontId="4" fillId="3" borderId="37" xfId="0" applyNumberFormat="1" applyFont="1" applyFill="1" applyBorder="1" applyAlignment="1" applyProtection="1">
      <alignment horizontal="left"/>
    </xf>
    <xf numFmtId="0" fontId="11" fillId="0" borderId="0" xfId="0" applyFont="1" applyFill="1" applyBorder="1" applyProtection="1"/>
    <xf numFmtId="0" fontId="4" fillId="2" borderId="10" xfId="0" applyFont="1" applyFill="1" applyBorder="1" applyProtection="1"/>
    <xf numFmtId="0" fontId="4" fillId="0" borderId="10" xfId="0" applyFont="1" applyFill="1" applyBorder="1" applyProtection="1"/>
    <xf numFmtId="0" fontId="4" fillId="2" borderId="0" xfId="0" applyFont="1" applyFill="1" applyBorder="1" applyAlignment="1" applyProtection="1"/>
    <xf numFmtId="0" fontId="16" fillId="2" borderId="0" xfId="0" applyFont="1" applyFill="1" applyBorder="1" applyProtection="1"/>
    <xf numFmtId="0" fontId="11" fillId="2" borderId="0" xfId="0" applyFont="1" applyFill="1" applyBorder="1" applyProtection="1"/>
    <xf numFmtId="0" fontId="6" fillId="9" borderId="0" xfId="0" applyFont="1" applyFill="1" applyBorder="1"/>
    <xf numFmtId="0" fontId="10" fillId="9" borderId="0" xfId="0" applyFont="1" applyFill="1" applyBorder="1"/>
    <xf numFmtId="0" fontId="10" fillId="9" borderId="0" xfId="0" applyFont="1" applyFill="1"/>
    <xf numFmtId="0" fontId="4" fillId="9" borderId="0" xfId="0" applyFont="1" applyFill="1" applyBorder="1"/>
    <xf numFmtId="0" fontId="4" fillId="9" borderId="0" xfId="0" applyFont="1" applyFill="1"/>
    <xf numFmtId="0" fontId="13" fillId="9" borderId="0" xfId="0" applyFont="1" applyFill="1" applyBorder="1" applyAlignment="1"/>
    <xf numFmtId="0" fontId="13" fillId="9" borderId="0" xfId="0" applyFont="1" applyFill="1" applyAlignment="1">
      <alignment horizontal="centerContinuous"/>
    </xf>
    <xf numFmtId="0" fontId="13" fillId="10" borderId="0" xfId="0" applyFont="1" applyFill="1"/>
    <xf numFmtId="0" fontId="4" fillId="10" borderId="0" xfId="0" applyFont="1" applyFill="1"/>
    <xf numFmtId="0" fontId="9" fillId="9" borderId="0" xfId="0" applyFont="1" applyFill="1" applyBorder="1" applyAlignment="1"/>
    <xf numFmtId="0" fontId="9" fillId="9" borderId="0" xfId="0" applyFont="1" applyFill="1" applyAlignment="1">
      <alignment horizontal="centerContinuous"/>
    </xf>
    <xf numFmtId="0" fontId="9" fillId="10" borderId="0" xfId="0" applyFont="1" applyFill="1"/>
    <xf numFmtId="7" fontId="4" fillId="10" borderId="0" xfId="0" applyNumberFormat="1" applyFont="1" applyFill="1" applyBorder="1" applyAlignment="1">
      <alignment horizontal="center"/>
    </xf>
    <xf numFmtId="2" fontId="4" fillId="10" borderId="0" xfId="0" applyNumberFormat="1" applyFont="1" applyFill="1"/>
    <xf numFmtId="0" fontId="4" fillId="9" borderId="0" xfId="0" applyFont="1" applyFill="1" applyProtection="1">
      <protection locked="0"/>
    </xf>
    <xf numFmtId="0" fontId="4" fillId="9" borderId="0" xfId="0" applyFont="1" applyFill="1" applyBorder="1" applyAlignment="1">
      <alignment horizontal="right"/>
    </xf>
    <xf numFmtId="0" fontId="4" fillId="10" borderId="0" xfId="0" applyFont="1" applyFill="1" applyBorder="1" applyAlignment="1">
      <alignment horizontal="center"/>
    </xf>
    <xf numFmtId="0" fontId="4" fillId="9" borderId="0" xfId="0" applyFont="1" applyFill="1" applyAlignment="1">
      <alignment horizontal="right"/>
    </xf>
    <xf numFmtId="0" fontId="4" fillId="10" borderId="0" xfId="0" applyFont="1" applyFill="1" applyAlignment="1">
      <alignment horizontal="right"/>
    </xf>
    <xf numFmtId="0" fontId="4" fillId="10" borderId="0" xfId="0" applyFont="1" applyFill="1" applyBorder="1"/>
    <xf numFmtId="165" fontId="4" fillId="9" borderId="0" xfId="0" applyNumberFormat="1" applyFont="1" applyFill="1" applyBorder="1" applyAlignment="1">
      <alignment horizontal="center"/>
    </xf>
    <xf numFmtId="8" fontId="4" fillId="9" borderId="0" xfId="0" applyNumberFormat="1" applyFont="1" applyFill="1" applyBorder="1" applyAlignment="1">
      <alignment horizontal="center"/>
    </xf>
    <xf numFmtId="0" fontId="3" fillId="9" borderId="0" xfId="0" applyFont="1" applyFill="1" applyBorder="1" applyAlignment="1">
      <alignment horizontal="right"/>
    </xf>
    <xf numFmtId="7" fontId="4" fillId="9" borderId="0" xfId="0" applyNumberFormat="1" applyFont="1" applyFill="1" applyBorder="1" applyAlignment="1">
      <alignment horizontal="right"/>
    </xf>
    <xf numFmtId="0" fontId="4" fillId="2" borderId="13" xfId="0" applyFont="1" applyFill="1" applyBorder="1" applyAlignment="1" applyProtection="1">
      <alignment horizontal="right"/>
    </xf>
    <xf numFmtId="0" fontId="3" fillId="0" borderId="0" xfId="0" applyFont="1" applyFill="1" applyBorder="1"/>
    <xf numFmtId="0" fontId="14" fillId="9" borderId="0" xfId="0" applyFont="1" applyFill="1" applyBorder="1" applyAlignment="1" applyProtection="1">
      <protection locked="0"/>
    </xf>
    <xf numFmtId="0" fontId="4" fillId="2" borderId="12" xfId="0" applyFont="1" applyFill="1" applyBorder="1" applyAlignment="1" applyProtection="1"/>
    <xf numFmtId="0" fontId="4" fillId="2" borderId="13" xfId="0" applyFont="1" applyFill="1" applyBorder="1" applyAlignment="1" applyProtection="1"/>
    <xf numFmtId="165" fontId="4" fillId="2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0" fontId="12" fillId="0" borderId="0" xfId="0" applyFont="1" applyFill="1" applyBorder="1" applyProtection="1"/>
    <xf numFmtId="0" fontId="4" fillId="0" borderId="0" xfId="0" applyFont="1" applyFill="1" applyBorder="1" applyAlignment="1" applyProtection="1"/>
    <xf numFmtId="0" fontId="4" fillId="2" borderId="12" xfId="0" applyFont="1" applyFill="1" applyBorder="1"/>
    <xf numFmtId="165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165" fontId="4" fillId="0" borderId="5" xfId="0" applyNumberFormat="1" applyFont="1" applyFill="1" applyBorder="1" applyAlignment="1">
      <alignment horizontal="center"/>
    </xf>
    <xf numFmtId="0" fontId="15" fillId="9" borderId="0" xfId="0" applyFont="1" applyFill="1" applyBorder="1"/>
    <xf numFmtId="0" fontId="15" fillId="9" borderId="0" xfId="0" applyFont="1" applyFill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0" borderId="0" xfId="6" applyNumberFormat="1" applyFont="1" applyFill="1" applyBorder="1" applyAlignment="1">
      <alignment horizontal="center"/>
    </xf>
    <xf numFmtId="0" fontId="10" fillId="2" borderId="24" xfId="0" applyFont="1" applyFill="1" applyBorder="1" applyAlignment="1">
      <alignment horizontal="left"/>
    </xf>
    <xf numFmtId="0" fontId="10" fillId="2" borderId="38" xfId="0" applyFont="1" applyFill="1" applyBorder="1" applyAlignment="1">
      <alignment horizontal="left"/>
    </xf>
    <xf numFmtId="0" fontId="10" fillId="11" borderId="0" xfId="0" applyFont="1" applyFill="1"/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38" fontId="4" fillId="3" borderId="2" xfId="0" applyNumberFormat="1" applyFont="1" applyFill="1" applyBorder="1" applyAlignment="1">
      <alignment horizontal="left"/>
    </xf>
    <xf numFmtId="0" fontId="4" fillId="3" borderId="28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0" fontId="4" fillId="11" borderId="0" xfId="0" applyFont="1" applyFill="1"/>
    <xf numFmtId="164" fontId="4" fillId="3" borderId="2" xfId="0" applyNumberFormat="1" applyFont="1" applyFill="1" applyBorder="1" applyAlignment="1">
      <alignment horizontal="left"/>
    </xf>
    <xf numFmtId="164" fontId="4" fillId="3" borderId="28" xfId="0" applyNumberFormat="1" applyFont="1" applyFill="1" applyBorder="1" applyAlignment="1">
      <alignment horizontal="left"/>
    </xf>
    <xf numFmtId="0" fontId="4" fillId="12" borderId="0" xfId="0" applyFont="1" applyFill="1"/>
    <xf numFmtId="0" fontId="4" fillId="2" borderId="2" xfId="0" applyFont="1" applyFill="1" applyBorder="1" applyAlignment="1">
      <alignment horizontal="left"/>
    </xf>
    <xf numFmtId="0" fontId="22" fillId="3" borderId="2" xfId="0" applyFont="1" applyFill="1" applyBorder="1" applyAlignment="1">
      <alignment horizontal="left"/>
    </xf>
    <xf numFmtId="0" fontId="22" fillId="3" borderId="28" xfId="0" applyFont="1" applyFill="1" applyBorder="1" applyAlignment="1">
      <alignment horizontal="left"/>
    </xf>
    <xf numFmtId="0" fontId="4" fillId="3" borderId="2" xfId="0" quotePrefix="1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39" xfId="0" applyFont="1" applyFill="1" applyBorder="1" applyAlignment="1">
      <alignment horizontal="left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right"/>
    </xf>
    <xf numFmtId="165" fontId="4" fillId="3" borderId="0" xfId="0" applyNumberFormat="1" applyFont="1" applyFill="1" applyBorder="1" applyAlignment="1">
      <alignment horizontal="center"/>
    </xf>
    <xf numFmtId="8" fontId="4" fillId="3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right"/>
    </xf>
    <xf numFmtId="165" fontId="4" fillId="0" borderId="0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Protection="1"/>
    <xf numFmtId="165" fontId="4" fillId="2" borderId="0" xfId="0" applyNumberFormat="1" applyFont="1" applyFill="1" applyBorder="1" applyAlignment="1" applyProtection="1">
      <alignment horizontal="center"/>
    </xf>
    <xf numFmtId="165" fontId="4" fillId="2" borderId="0" xfId="0" applyNumberFormat="1" applyFont="1" applyFill="1" applyBorder="1" applyProtection="1"/>
    <xf numFmtId="15" fontId="4" fillId="0" borderId="0" xfId="0" applyNumberFormat="1" applyFont="1" applyFill="1" applyBorder="1" applyAlignment="1" applyProtection="1"/>
    <xf numFmtId="165" fontId="4" fillId="2" borderId="0" xfId="0" applyNumberFormat="1" applyFont="1" applyFill="1" applyAlignment="1" applyProtection="1">
      <alignment horizontal="center"/>
    </xf>
    <xf numFmtId="165" fontId="4" fillId="2" borderId="0" xfId="0" applyNumberFormat="1" applyFont="1" applyFill="1" applyProtection="1"/>
    <xf numFmtId="166" fontId="4" fillId="0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Fill="1" applyAlignment="1" applyProtection="1">
      <alignment horizontal="center"/>
    </xf>
    <xf numFmtId="165" fontId="4" fillId="0" borderId="0" xfId="0" applyNumberFormat="1" applyFont="1" applyFill="1" applyProtection="1"/>
    <xf numFmtId="10" fontId="4" fillId="3" borderId="0" xfId="0" applyNumberFormat="1" applyFont="1" applyFill="1" applyBorder="1" applyAlignment="1">
      <alignment horizontal="left"/>
    </xf>
    <xf numFmtId="165" fontId="4" fillId="2" borderId="0" xfId="0" applyNumberFormat="1" applyFont="1" applyFill="1" applyBorder="1"/>
    <xf numFmtId="10" fontId="4" fillId="3" borderId="0" xfId="0" applyNumberFormat="1" applyFont="1" applyFill="1" applyBorder="1" applyAlignment="1"/>
    <xf numFmtId="165" fontId="7" fillId="0" borderId="0" xfId="0" applyNumberFormat="1" applyFont="1" applyFill="1" applyBorder="1" applyProtection="1"/>
    <xf numFmtId="165" fontId="0" fillId="0" borderId="0" xfId="0" applyNumberFormat="1" applyFill="1" applyBorder="1" applyAlignment="1" applyProtection="1">
      <alignment horizontal="center"/>
    </xf>
    <xf numFmtId="165" fontId="0" fillId="0" borderId="0" xfId="0" applyNumberFormat="1" applyFill="1" applyBorder="1" applyProtection="1"/>
    <xf numFmtId="0" fontId="3" fillId="0" borderId="31" xfId="0" applyFont="1" applyFill="1" applyBorder="1" applyAlignment="1" applyProtection="1"/>
    <xf numFmtId="165" fontId="3" fillId="0" borderId="31" xfId="0" applyNumberFormat="1" applyFont="1" applyFill="1" applyBorder="1" applyAlignment="1" applyProtection="1"/>
    <xf numFmtId="165" fontId="3" fillId="0" borderId="31" xfId="0" applyNumberFormat="1" applyFont="1" applyFill="1" applyBorder="1" applyAlignment="1" applyProtection="1">
      <alignment horizontal="center"/>
    </xf>
    <xf numFmtId="0" fontId="3" fillId="0" borderId="33" xfId="0" applyFont="1" applyFill="1" applyBorder="1" applyAlignment="1" applyProtection="1"/>
    <xf numFmtId="10" fontId="4" fillId="3" borderId="14" xfId="0" applyNumberFormat="1" applyFont="1" applyFill="1" applyBorder="1" applyAlignment="1">
      <alignment horizontal="center"/>
    </xf>
    <xf numFmtId="165" fontId="4" fillId="2" borderId="13" xfId="0" applyNumberFormat="1" applyFont="1" applyFill="1" applyBorder="1" applyAlignment="1" applyProtection="1">
      <alignment horizontal="right"/>
    </xf>
    <xf numFmtId="165" fontId="4" fillId="2" borderId="12" xfId="0" applyNumberFormat="1" applyFont="1" applyFill="1" applyBorder="1" applyAlignment="1" applyProtection="1">
      <alignment horizontal="center"/>
    </xf>
    <xf numFmtId="165" fontId="4" fillId="2" borderId="13" xfId="0" applyNumberFormat="1" applyFont="1" applyFill="1" applyBorder="1" applyProtection="1"/>
    <xf numFmtId="165" fontId="4" fillId="0" borderId="14" xfId="0" applyNumberFormat="1" applyFont="1" applyFill="1" applyBorder="1" applyAlignment="1" applyProtection="1">
      <alignment horizontal="center"/>
    </xf>
    <xf numFmtId="0" fontId="3" fillId="2" borderId="30" xfId="0" applyFont="1" applyFill="1" applyBorder="1" applyAlignment="1" applyProtection="1"/>
    <xf numFmtId="0" fontId="3" fillId="2" borderId="31" xfId="0" applyFont="1" applyFill="1" applyBorder="1" applyAlignment="1" applyProtection="1"/>
    <xf numFmtId="165" fontId="3" fillId="2" borderId="31" xfId="0" applyNumberFormat="1" applyFont="1" applyFill="1" applyBorder="1" applyAlignment="1" applyProtection="1"/>
    <xf numFmtId="165" fontId="3" fillId="2" borderId="31" xfId="0" applyNumberFormat="1" applyFont="1" applyFill="1" applyBorder="1" applyAlignment="1" applyProtection="1">
      <alignment horizontal="center"/>
    </xf>
    <xf numFmtId="0" fontId="3" fillId="2" borderId="33" xfId="0" applyFont="1" applyFill="1" applyBorder="1" applyAlignment="1" applyProtection="1"/>
    <xf numFmtId="165" fontId="4" fillId="2" borderId="13" xfId="0" applyNumberFormat="1" applyFont="1" applyFill="1" applyBorder="1" applyAlignment="1" applyProtection="1"/>
    <xf numFmtId="0" fontId="4" fillId="2" borderId="23" xfId="0" applyFont="1" applyFill="1" applyBorder="1" applyAlignment="1">
      <alignment horizontal="left"/>
    </xf>
    <xf numFmtId="0" fontId="2" fillId="3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4" fillId="3" borderId="0" xfId="0" applyNumberFormat="1" applyFont="1" applyFill="1" applyBorder="1" applyAlignment="1" applyProtection="1">
      <alignment horizontal="left"/>
    </xf>
    <xf numFmtId="166" fontId="4" fillId="3" borderId="0" xfId="0" applyNumberFormat="1" applyFont="1" applyFill="1" applyBorder="1" applyAlignment="1" applyProtection="1">
      <alignment horizontal="left"/>
    </xf>
    <xf numFmtId="0" fontId="4" fillId="0" borderId="0" xfId="0" applyFont="1" applyFill="1"/>
    <xf numFmtId="0" fontId="4" fillId="9" borderId="0" xfId="0" applyFont="1" applyFill="1"/>
    <xf numFmtId="10" fontId="4" fillId="3" borderId="37" xfId="0" applyNumberFormat="1" applyFont="1" applyFill="1" applyBorder="1" applyAlignment="1" applyProtection="1">
      <alignment horizontal="left" wrapText="1"/>
    </xf>
    <xf numFmtId="10" fontId="3" fillId="0" borderId="30" xfId="0" applyNumberFormat="1" applyFont="1" applyFill="1" applyBorder="1" applyAlignment="1" applyProtection="1"/>
    <xf numFmtId="7" fontId="4" fillId="10" borderId="0" xfId="0" applyNumberFormat="1" applyFont="1" applyFill="1" applyBorder="1" applyAlignment="1">
      <alignment horizontal="center"/>
    </xf>
    <xf numFmtId="0" fontId="3" fillId="14" borderId="37" xfId="0" applyFont="1" applyFill="1" applyBorder="1" applyAlignment="1" applyProtection="1">
      <alignment horizontal="left"/>
    </xf>
    <xf numFmtId="0" fontId="3" fillId="14" borderId="2" xfId="0" applyFont="1" applyFill="1" applyBorder="1" applyAlignment="1" applyProtection="1">
      <alignment horizontal="left"/>
    </xf>
    <xf numFmtId="0" fontId="3" fillId="14" borderId="2" xfId="0" applyFont="1" applyFill="1" applyBorder="1" applyAlignment="1" applyProtection="1">
      <alignment horizontal="center"/>
    </xf>
    <xf numFmtId="7" fontId="4" fillId="18" borderId="3" xfId="2" applyNumberFormat="1" applyFont="1" applyFill="1" applyBorder="1" applyAlignment="1" applyProtection="1">
      <alignment horizontal="right"/>
    </xf>
    <xf numFmtId="7" fontId="3" fillId="18" borderId="16" xfId="2" applyNumberFormat="1" applyFont="1" applyFill="1" applyBorder="1" applyAlignment="1" applyProtection="1">
      <alignment horizontal="right"/>
    </xf>
    <xf numFmtId="0" fontId="3" fillId="14" borderId="12" xfId="0" applyFont="1" applyFill="1" applyBorder="1" applyProtection="1"/>
    <xf numFmtId="0" fontId="4" fillId="14" borderId="0" xfId="0" applyFont="1" applyFill="1" applyBorder="1"/>
    <xf numFmtId="0" fontId="4" fillId="14" borderId="13" xfId="0" applyFont="1" applyFill="1" applyBorder="1" applyAlignment="1" applyProtection="1">
      <alignment wrapText="1"/>
    </xf>
    <xf numFmtId="165" fontId="4" fillId="14" borderId="13" xfId="0" applyNumberFormat="1" applyFont="1" applyFill="1" applyBorder="1" applyProtection="1"/>
    <xf numFmtId="0" fontId="4" fillId="14" borderId="14" xfId="0" applyFont="1" applyFill="1" applyBorder="1" applyAlignment="1" applyProtection="1">
      <alignment horizontal="center" wrapText="1"/>
    </xf>
    <xf numFmtId="0" fontId="3" fillId="14" borderId="20" xfId="0" applyFont="1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7" fontId="4" fillId="18" borderId="3" xfId="0" applyNumberFormat="1" applyFont="1" applyFill="1" applyBorder="1" applyAlignment="1">
      <alignment horizontal="right"/>
    </xf>
    <xf numFmtId="7" fontId="4" fillId="18" borderId="16" xfId="0" applyNumberFormat="1" applyFont="1" applyFill="1" applyBorder="1" applyAlignment="1">
      <alignment horizontal="right"/>
    </xf>
    <xf numFmtId="0" fontId="4" fillId="16" borderId="31" xfId="0" applyFont="1" applyFill="1" applyBorder="1"/>
    <xf numFmtId="0" fontId="4" fillId="16" borderId="33" xfId="0" applyFont="1" applyFill="1" applyBorder="1"/>
    <xf numFmtId="0" fontId="3" fillId="14" borderId="23" xfId="0" applyFont="1" applyFill="1" applyBorder="1" applyAlignment="1"/>
    <xf numFmtId="0" fontId="3" fillId="14" borderId="34" xfId="0" applyFont="1" applyFill="1" applyBorder="1" applyAlignment="1">
      <alignment horizontal="center"/>
    </xf>
    <xf numFmtId="0" fontId="3" fillId="14" borderId="35" xfId="0" applyFont="1" applyFill="1" applyBorder="1" applyAlignment="1">
      <alignment horizontal="center"/>
    </xf>
    <xf numFmtId="0" fontId="4" fillId="14" borderId="24" xfId="0" applyFont="1" applyFill="1" applyBorder="1" applyAlignment="1">
      <alignment horizontal="left"/>
    </xf>
    <xf numFmtId="0" fontId="3" fillId="14" borderId="24" xfId="0" applyFont="1" applyFill="1" applyBorder="1" applyAlignment="1"/>
    <xf numFmtId="7" fontId="4" fillId="18" borderId="3" xfId="0" applyNumberFormat="1" applyFont="1" applyFill="1" applyBorder="1" applyAlignment="1">
      <alignment horizontal="center"/>
    </xf>
    <xf numFmtId="7" fontId="4" fillId="0" borderId="29" xfId="0" applyNumberFormat="1" applyFont="1" applyFill="1" applyBorder="1" applyAlignment="1">
      <alignment horizontal="center"/>
    </xf>
    <xf numFmtId="0" fontId="4" fillId="14" borderId="24" xfId="0" applyFont="1" applyFill="1" applyBorder="1"/>
    <xf numFmtId="0" fontId="3" fillId="19" borderId="17" xfId="0" applyFont="1" applyFill="1" applyBorder="1"/>
    <xf numFmtId="0" fontId="4" fillId="19" borderId="18" xfId="0" applyFont="1" applyFill="1" applyBorder="1"/>
    <xf numFmtId="7" fontId="3" fillId="19" borderId="16" xfId="2" applyFont="1" applyFill="1" applyBorder="1" applyAlignment="1">
      <alignment horizontal="right"/>
    </xf>
    <xf numFmtId="0" fontId="3" fillId="17" borderId="17" xfId="0" applyFont="1" applyFill="1" applyBorder="1" applyProtection="1"/>
    <xf numFmtId="0" fontId="4" fillId="17" borderId="18" xfId="0" applyFont="1" applyFill="1" applyBorder="1" applyProtection="1"/>
    <xf numFmtId="0" fontId="3" fillId="17" borderId="17" xfId="0" applyFont="1" applyFill="1" applyBorder="1" applyAlignment="1"/>
    <xf numFmtId="0" fontId="3" fillId="17" borderId="18" xfId="0" applyFont="1" applyFill="1" applyBorder="1" applyAlignment="1"/>
    <xf numFmtId="0" fontId="3" fillId="17" borderId="36" xfId="0" applyFont="1" applyFill="1" applyBorder="1" applyAlignment="1"/>
    <xf numFmtId="0" fontId="3" fillId="17" borderId="17" xfId="0" applyFont="1" applyFill="1" applyBorder="1"/>
    <xf numFmtId="0" fontId="4" fillId="17" borderId="18" xfId="0" applyFont="1" applyFill="1" applyBorder="1"/>
    <xf numFmtId="7" fontId="4" fillId="18" borderId="3" xfId="2" applyFont="1" applyFill="1" applyBorder="1" applyAlignment="1">
      <alignment horizontal="right"/>
    </xf>
    <xf numFmtId="7" fontId="4" fillId="20" borderId="11" xfId="0" applyNumberFormat="1" applyFont="1" applyFill="1" applyBorder="1"/>
    <xf numFmtId="0" fontId="4" fillId="0" borderId="15" xfId="0" applyFont="1" applyFill="1" applyBorder="1" applyAlignment="1" applyProtection="1">
      <alignment horizontal="left"/>
    </xf>
    <xf numFmtId="0" fontId="4" fillId="0" borderId="15" xfId="0" applyNumberFormat="1" applyFont="1" applyFill="1" applyBorder="1" applyAlignment="1" applyProtection="1">
      <alignment horizontal="left"/>
    </xf>
    <xf numFmtId="166" fontId="4" fillId="0" borderId="15" xfId="0" applyNumberFormat="1" applyFont="1" applyFill="1" applyBorder="1" applyAlignment="1" applyProtection="1">
      <alignment horizontal="left"/>
    </xf>
    <xf numFmtId="0" fontId="3" fillId="3" borderId="13" xfId="0" applyFont="1" applyFill="1" applyBorder="1" applyAlignment="1" applyProtection="1">
      <alignment horizontal="left"/>
    </xf>
    <xf numFmtId="7" fontId="4" fillId="10" borderId="0" xfId="0" applyNumberFormat="1" applyFont="1" applyFill="1" applyBorder="1" applyAlignment="1">
      <alignment horizontal="center"/>
    </xf>
    <xf numFmtId="0" fontId="4" fillId="10" borderId="0" xfId="0" applyFont="1" applyFill="1" applyBorder="1" applyAlignment="1">
      <alignment horizontal="center"/>
    </xf>
    <xf numFmtId="10" fontId="4" fillId="3" borderId="9" xfId="0" applyNumberFormat="1" applyFont="1" applyFill="1" applyBorder="1" applyAlignment="1" applyProtection="1">
      <alignment horizontal="left"/>
    </xf>
    <xf numFmtId="0" fontId="4" fillId="0" borderId="2" xfId="0" applyFont="1" applyFill="1" applyBorder="1" applyAlignment="1">
      <alignment horizontal="left"/>
    </xf>
    <xf numFmtId="0" fontId="3" fillId="14" borderId="23" xfId="0" applyFont="1" applyFill="1" applyBorder="1" applyAlignment="1">
      <alignment horizontal="left"/>
    </xf>
    <xf numFmtId="8" fontId="4" fillId="3" borderId="4" xfId="0" applyNumberFormat="1" applyFont="1" applyFill="1" applyBorder="1" applyAlignment="1">
      <alignment horizontal="left"/>
    </xf>
    <xf numFmtId="8" fontId="4" fillId="3" borderId="2" xfId="0" applyNumberFormat="1" applyFont="1" applyFill="1" applyBorder="1" applyAlignment="1">
      <alignment horizontal="left"/>
    </xf>
    <xf numFmtId="8" fontId="4" fillId="3" borderId="5" xfId="0" applyNumberFormat="1" applyFont="1" applyFill="1" applyBorder="1" applyAlignment="1">
      <alignment horizontal="left"/>
    </xf>
    <xf numFmtId="38" fontId="4" fillId="3" borderId="4" xfId="18" applyNumberFormat="1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vertical="center"/>
    </xf>
    <xf numFmtId="10" fontId="4" fillId="3" borderId="2" xfId="0" applyNumberFormat="1" applyFont="1" applyFill="1" applyBorder="1" applyAlignment="1">
      <alignment horizontal="left"/>
    </xf>
    <xf numFmtId="0" fontId="4" fillId="0" borderId="19" xfId="0" applyNumberFormat="1" applyFont="1" applyFill="1" applyBorder="1" applyAlignment="1">
      <alignment horizontal="center"/>
    </xf>
    <xf numFmtId="168" fontId="4" fillId="0" borderId="5" xfId="0" applyNumberFormat="1" applyFont="1" applyFill="1" applyBorder="1" applyAlignment="1">
      <alignment horizontal="center"/>
    </xf>
    <xf numFmtId="38" fontId="4" fillId="3" borderId="46" xfId="0" applyNumberFormat="1" applyFont="1" applyFill="1" applyBorder="1" applyAlignment="1" applyProtection="1">
      <alignment horizontal="left"/>
    </xf>
    <xf numFmtId="8" fontId="4" fillId="3" borderId="47" xfId="0" applyNumberFormat="1" applyFont="1" applyFill="1" applyBorder="1" applyAlignment="1" applyProtection="1">
      <alignment horizontal="left"/>
    </xf>
    <xf numFmtId="1" fontId="4" fillId="0" borderId="48" xfId="0" applyNumberFormat="1" applyFont="1" applyFill="1" applyBorder="1" applyAlignment="1" applyProtection="1">
      <alignment horizontal="center"/>
    </xf>
    <xf numFmtId="1" fontId="4" fillId="0" borderId="47" xfId="0" applyNumberFormat="1" applyFont="1" applyFill="1" applyBorder="1" applyAlignment="1" applyProtection="1">
      <alignment horizontal="center"/>
    </xf>
    <xf numFmtId="1" fontId="4" fillId="0" borderId="49" xfId="0" applyNumberFormat="1" applyFont="1" applyFill="1" applyBorder="1" applyAlignment="1" applyProtection="1">
      <alignment horizontal="center"/>
    </xf>
    <xf numFmtId="165" fontId="4" fillId="3" borderId="48" xfId="0" applyNumberFormat="1" applyFont="1" applyFill="1" applyBorder="1" applyAlignment="1" applyProtection="1">
      <alignment horizontal="center"/>
    </xf>
    <xf numFmtId="165" fontId="4" fillId="3" borderId="47" xfId="0" applyNumberFormat="1" applyFont="1" applyFill="1" applyBorder="1" applyAlignment="1" applyProtection="1">
      <alignment horizontal="center"/>
    </xf>
    <xf numFmtId="165" fontId="4" fillId="3" borderId="49" xfId="0" applyNumberFormat="1" applyFont="1" applyFill="1" applyBorder="1" applyAlignment="1" applyProtection="1">
      <alignment horizontal="center"/>
    </xf>
    <xf numFmtId="7" fontId="4" fillId="18" borderId="50" xfId="2" applyFont="1" applyFill="1" applyBorder="1" applyAlignment="1" applyProtection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15" fontId="4" fillId="0" borderId="0" xfId="0" applyNumberFormat="1" applyFont="1" applyFill="1" applyBorder="1" applyAlignment="1"/>
    <xf numFmtId="15" fontId="3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left"/>
    </xf>
    <xf numFmtId="0" fontId="3" fillId="14" borderId="4" xfId="0" applyFont="1" applyFill="1" applyBorder="1" applyAlignment="1">
      <alignment horizontal="left"/>
    </xf>
    <xf numFmtId="0" fontId="3" fillId="14" borderId="2" xfId="0" applyFont="1" applyFill="1" applyBorder="1" applyAlignment="1">
      <alignment horizontal="center"/>
    </xf>
    <xf numFmtId="7" fontId="3" fillId="18" borderId="16" xfId="2" applyFont="1" applyFill="1" applyBorder="1" applyAlignment="1">
      <alignment horizontal="right"/>
    </xf>
    <xf numFmtId="0" fontId="3" fillId="14" borderId="23" xfId="0" applyFont="1" applyFill="1" applyBorder="1"/>
    <xf numFmtId="0" fontId="4" fillId="9" borderId="0" xfId="0" applyFont="1" applyFill="1" applyBorder="1" applyAlignment="1"/>
    <xf numFmtId="0" fontId="4" fillId="9" borderId="0" xfId="0" applyFont="1" applyFill="1" applyAlignment="1">
      <alignment horizontal="centerContinuous"/>
    </xf>
    <xf numFmtId="0" fontId="3" fillId="0" borderId="0" xfId="0" applyFont="1" applyFill="1" applyBorder="1" applyAlignment="1">
      <alignment horizontal="center"/>
    </xf>
    <xf numFmtId="38" fontId="4" fillId="3" borderId="2" xfId="18" applyNumberFormat="1" applyFont="1" applyFill="1" applyBorder="1" applyAlignment="1" applyProtection="1"/>
    <xf numFmtId="0" fontId="3" fillId="17" borderId="18" xfId="0" applyFont="1" applyFill="1" applyBorder="1"/>
    <xf numFmtId="7" fontId="4" fillId="20" borderId="3" xfId="2" applyFont="1" applyFill="1" applyBorder="1"/>
    <xf numFmtId="0" fontId="4" fillId="3" borderId="13" xfId="0" applyFont="1" applyFill="1" applyBorder="1" applyAlignment="1" applyProtection="1">
      <alignment horizontal="left"/>
    </xf>
    <xf numFmtId="14" fontId="4" fillId="3" borderId="13" xfId="0" applyNumberFormat="1" applyFont="1" applyFill="1" applyBorder="1" applyAlignment="1" applyProtection="1">
      <alignment horizontal="left"/>
    </xf>
    <xf numFmtId="14" fontId="4" fillId="0" borderId="15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right"/>
    </xf>
    <xf numFmtId="15" fontId="3" fillId="0" borderId="0" xfId="0" applyNumberFormat="1" applyFont="1" applyFill="1" applyBorder="1" applyAlignment="1" applyProtection="1">
      <alignment horizontal="right"/>
    </xf>
    <xf numFmtId="0" fontId="4" fillId="2" borderId="0" xfId="18" applyFont="1" applyFill="1"/>
    <xf numFmtId="0" fontId="4" fillId="0" borderId="0" xfId="18" applyFont="1" applyFill="1"/>
    <xf numFmtId="0" fontId="4" fillId="0" borderId="0" xfId="18" applyFont="1" applyFill="1" applyBorder="1"/>
    <xf numFmtId="7" fontId="3" fillId="18" borderId="16" xfId="0" applyNumberFormat="1" applyFont="1" applyFill="1" applyBorder="1" applyAlignment="1">
      <alignment horizontal="right"/>
    </xf>
    <xf numFmtId="7" fontId="3" fillId="0" borderId="0" xfId="0" applyNumberFormat="1" applyFont="1" applyFill="1" applyBorder="1" applyAlignment="1">
      <alignment horizontal="right"/>
    </xf>
    <xf numFmtId="0" fontId="3" fillId="14" borderId="25" xfId="0" applyFont="1" applyFill="1" applyBorder="1"/>
    <xf numFmtId="0" fontId="3" fillId="14" borderId="15" xfId="0" applyFont="1" applyFill="1" applyBorder="1"/>
    <xf numFmtId="0" fontId="3" fillId="14" borderId="15" xfId="0" applyFont="1" applyFill="1" applyBorder="1" applyAlignment="1">
      <alignment horizontal="left"/>
    </xf>
    <xf numFmtId="0" fontId="3" fillId="14" borderId="15" xfId="0" applyFont="1" applyFill="1" applyBorder="1" applyAlignment="1">
      <alignment horizontal="center"/>
    </xf>
    <xf numFmtId="0" fontId="3" fillId="14" borderId="26" xfId="0" applyFont="1" applyFill="1" applyBorder="1"/>
    <xf numFmtId="0" fontId="4" fillId="0" borderId="0" xfId="0" applyFont="1" applyFill="1" applyAlignment="1">
      <alignment horizontal="centerContinuous"/>
    </xf>
    <xf numFmtId="0" fontId="27" fillId="0" borderId="0" xfId="9" applyFont="1" applyFill="1" applyBorder="1" applyAlignment="1" applyProtection="1"/>
    <xf numFmtId="0" fontId="4" fillId="2" borderId="0" xfId="9" applyFont="1" applyFill="1" applyAlignment="1" applyProtection="1"/>
    <xf numFmtId="0" fontId="3" fillId="16" borderId="30" xfId="0" applyFont="1" applyFill="1" applyBorder="1"/>
    <xf numFmtId="0" fontId="3" fillId="16" borderId="31" xfId="0" applyFont="1" applyFill="1" applyBorder="1"/>
    <xf numFmtId="0" fontId="29" fillId="9" borderId="0" xfId="0" applyFont="1" applyFill="1"/>
    <xf numFmtId="0" fontId="29" fillId="0" borderId="0" xfId="0" applyFont="1" applyFill="1"/>
    <xf numFmtId="0" fontId="29" fillId="0" borderId="0" xfId="0" applyFont="1" applyFill="1" applyBorder="1" applyAlignment="1" applyProtection="1">
      <alignment horizontal="center"/>
    </xf>
    <xf numFmtId="0" fontId="26" fillId="0" borderId="0" xfId="0" applyFont="1" applyFill="1" applyAlignment="1" applyProtection="1">
      <alignment horizontal="right"/>
    </xf>
    <xf numFmtId="0" fontId="26" fillId="0" borderId="0" xfId="0" applyFont="1" applyFill="1" applyBorder="1" applyAlignment="1" applyProtection="1">
      <alignment horizontal="right"/>
    </xf>
    <xf numFmtId="0" fontId="29" fillId="0" borderId="0" xfId="0" applyFont="1" applyFill="1" applyProtection="1"/>
    <xf numFmtId="0" fontId="29" fillId="0" borderId="0" xfId="0" applyFont="1" applyFill="1" applyAlignment="1" applyProtection="1">
      <alignment horizontal="center"/>
    </xf>
    <xf numFmtId="15" fontId="29" fillId="0" borderId="0" xfId="0" applyNumberFormat="1" applyFont="1" applyFill="1" applyBorder="1" applyAlignment="1" applyProtection="1"/>
    <xf numFmtId="15" fontId="26" fillId="0" borderId="0" xfId="0" applyNumberFormat="1" applyFont="1" applyFill="1" applyBorder="1" applyAlignment="1" applyProtection="1">
      <alignment horizontal="right"/>
    </xf>
    <xf numFmtId="166" fontId="29" fillId="0" borderId="0" xfId="0" applyNumberFormat="1" applyFont="1" applyFill="1" applyBorder="1" applyAlignment="1" applyProtection="1">
      <alignment horizontal="left"/>
    </xf>
    <xf numFmtId="166" fontId="29" fillId="0" borderId="0" xfId="0" applyNumberFormat="1" applyFont="1" applyFill="1" applyBorder="1" applyAlignment="1" applyProtection="1">
      <alignment horizontal="center"/>
    </xf>
    <xf numFmtId="0" fontId="29" fillId="0" borderId="0" xfId="0" applyFont="1" applyFill="1" applyBorder="1" applyProtection="1"/>
    <xf numFmtId="0" fontId="29" fillId="0" borderId="0" xfId="0" applyFont="1" applyFill="1" applyBorder="1" applyAlignment="1" applyProtection="1">
      <alignment horizontal="right"/>
    </xf>
    <xf numFmtId="2" fontId="29" fillId="0" borderId="0" xfId="5" applyNumberFormat="1" applyFont="1" applyFill="1" applyBorder="1" applyAlignment="1" applyProtection="1">
      <alignment horizontal="center"/>
    </xf>
    <xf numFmtId="0" fontId="29" fillId="5" borderId="0" xfId="0" applyFont="1" applyFill="1"/>
    <xf numFmtId="38" fontId="26" fillId="14" borderId="9" xfId="0" applyNumberFormat="1" applyFont="1" applyFill="1" applyBorder="1" applyAlignment="1" applyProtection="1">
      <alignment horizontal="center"/>
    </xf>
    <xf numFmtId="0" fontId="26" fillId="15" borderId="3" xfId="0" applyFont="1" applyFill="1" applyBorder="1" applyAlignment="1" applyProtection="1">
      <alignment horizontal="center"/>
    </xf>
    <xf numFmtId="0" fontId="26" fillId="17" borderId="2" xfId="0" applyFont="1" applyFill="1" applyBorder="1" applyAlignment="1" applyProtection="1">
      <alignment horizontal="left"/>
    </xf>
    <xf numFmtId="38" fontId="26" fillId="17" borderId="2" xfId="0" applyNumberFormat="1" applyFont="1" applyFill="1" applyBorder="1" applyAlignment="1" applyProtection="1">
      <alignment horizontal="center"/>
    </xf>
    <xf numFmtId="38" fontId="26" fillId="17" borderId="28" xfId="0" applyNumberFormat="1" applyFont="1" applyFill="1" applyBorder="1" applyAlignment="1" applyProtection="1">
      <alignment horizontal="center"/>
    </xf>
    <xf numFmtId="38" fontId="29" fillId="3" borderId="19" xfId="0" applyNumberFormat="1" applyFont="1" applyFill="1" applyBorder="1" applyAlignment="1" applyProtection="1">
      <alignment horizontal="center"/>
    </xf>
    <xf numFmtId="0" fontId="29" fillId="18" borderId="28" xfId="0" applyFont="1" applyFill="1" applyBorder="1" applyAlignment="1" applyProtection="1">
      <alignment horizontal="center"/>
    </xf>
    <xf numFmtId="0" fontId="30" fillId="18" borderId="3" xfId="0" applyFont="1" applyFill="1" applyBorder="1" applyAlignment="1" applyProtection="1">
      <alignment horizontal="center"/>
    </xf>
    <xf numFmtId="0" fontId="26" fillId="17" borderId="4" xfId="0" applyFont="1" applyFill="1" applyBorder="1" applyAlignment="1" applyProtection="1">
      <alignment horizontal="left" vertical="center"/>
    </xf>
    <xf numFmtId="38" fontId="29" fillId="18" borderId="40" xfId="0" applyNumberFormat="1" applyFont="1" applyFill="1" applyBorder="1" applyAlignment="1" applyProtection="1">
      <alignment horizontal="center"/>
    </xf>
    <xf numFmtId="38" fontId="29" fillId="18" borderId="29" xfId="0" applyNumberFormat="1" applyFont="1" applyFill="1" applyBorder="1" applyAlignment="1" applyProtection="1">
      <alignment horizontal="center"/>
    </xf>
    <xf numFmtId="38" fontId="29" fillId="9" borderId="0" xfId="0" applyNumberFormat="1" applyFont="1" applyFill="1"/>
    <xf numFmtId="164" fontId="29" fillId="18" borderId="41" xfId="0" applyNumberFormat="1" applyFont="1" applyFill="1" applyBorder="1" applyAlignment="1" applyProtection="1">
      <alignment horizontal="center"/>
    </xf>
    <xf numFmtId="164" fontId="29" fillId="18" borderId="16" xfId="0" applyNumberFormat="1" applyFont="1" applyFill="1" applyBorder="1" applyAlignment="1" applyProtection="1">
      <alignment horizontal="center"/>
    </xf>
    <xf numFmtId="0" fontId="29" fillId="0" borderId="31" xfId="0" applyFont="1" applyFill="1" applyBorder="1" applyProtection="1"/>
    <xf numFmtId="0" fontId="29" fillId="0" borderId="31" xfId="0" applyFont="1" applyFill="1" applyBorder="1" applyAlignment="1" applyProtection="1">
      <alignment horizontal="center"/>
    </xf>
    <xf numFmtId="0" fontId="29" fillId="2" borderId="0" xfId="0" applyFont="1" applyFill="1" applyProtection="1"/>
    <xf numFmtId="0" fontId="29" fillId="2" borderId="0" xfId="0" applyFont="1" applyFill="1" applyAlignment="1" applyProtection="1">
      <alignment horizontal="center"/>
    </xf>
    <xf numFmtId="0" fontId="29" fillId="0" borderId="0" xfId="0" quotePrefix="1" applyFont="1" applyFill="1" applyBorder="1" applyProtection="1"/>
    <xf numFmtId="10" fontId="29" fillId="3" borderId="0" xfId="0" applyNumberFormat="1" applyFont="1" applyFill="1" applyBorder="1" applyAlignment="1"/>
    <xf numFmtId="10" fontId="29" fillId="3" borderId="0" xfId="0" applyNumberFormat="1" applyFont="1" applyFill="1" applyBorder="1" applyAlignment="1">
      <alignment horizontal="center"/>
    </xf>
    <xf numFmtId="10" fontId="29" fillId="3" borderId="0" xfId="0" applyNumberFormat="1" applyFont="1" applyFill="1" applyBorder="1" applyAlignment="1">
      <alignment horizontal="left"/>
    </xf>
    <xf numFmtId="0" fontId="29" fillId="9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38" fontId="29" fillId="9" borderId="0" xfId="0" applyNumberFormat="1" applyFont="1" applyFill="1" applyAlignment="1">
      <alignment horizontal="center"/>
    </xf>
    <xf numFmtId="1" fontId="4" fillId="10" borderId="0" xfId="0" applyNumberFormat="1" applyFont="1" applyFill="1"/>
    <xf numFmtId="0" fontId="29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Alignment="1" applyProtection="1">
      <alignment horizontal="left" vertical="center"/>
    </xf>
    <xf numFmtId="0" fontId="26" fillId="0" borderId="0" xfId="0" applyFont="1" applyFill="1" applyAlignment="1" applyProtection="1">
      <alignment horizontal="left" vertical="center"/>
    </xf>
    <xf numFmtId="15" fontId="29" fillId="0" borderId="0" xfId="0" applyNumberFormat="1" applyFont="1" applyFill="1" applyBorder="1" applyAlignment="1" applyProtection="1">
      <alignment horizontal="left" vertical="center"/>
    </xf>
    <xf numFmtId="0" fontId="26" fillId="17" borderId="2" xfId="0" applyFont="1" applyFill="1" applyBorder="1" applyAlignment="1" applyProtection="1">
      <alignment horizontal="left" vertical="center"/>
    </xf>
    <xf numFmtId="0" fontId="29" fillId="0" borderId="31" xfId="0" applyFont="1" applyFill="1" applyBorder="1" applyAlignment="1" applyProtection="1">
      <alignment horizontal="left" vertical="center"/>
    </xf>
    <xf numFmtId="0" fontId="29" fillId="0" borderId="0" xfId="0" quotePrefix="1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26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15" fontId="29" fillId="0" borderId="0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</xf>
    <xf numFmtId="0" fontId="29" fillId="0" borderId="4" xfId="0" applyFont="1" applyFill="1" applyBorder="1" applyAlignment="1" applyProtection="1">
      <alignment horizontal="center" vertical="center" wrapText="1"/>
    </xf>
    <xf numFmtId="0" fontId="29" fillId="9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9" borderId="0" xfId="0" applyFont="1" applyFill="1" applyBorder="1" applyAlignment="1">
      <alignment horizontal="center"/>
    </xf>
    <xf numFmtId="38" fontId="29" fillId="9" borderId="0" xfId="0" applyNumberFormat="1" applyFont="1" applyFill="1" applyBorder="1" applyAlignment="1">
      <alignment horizontal="center"/>
    </xf>
    <xf numFmtId="0" fontId="26" fillId="17" borderId="2" xfId="0" applyFont="1" applyFill="1" applyBorder="1" applyAlignment="1" applyProtection="1">
      <alignment horizontal="left"/>
    </xf>
    <xf numFmtId="0" fontId="29" fillId="0" borderId="2" xfId="0" applyFont="1" applyFill="1" applyBorder="1" applyAlignment="1" applyProtection="1">
      <alignment horizontal="left" wrapText="1"/>
    </xf>
    <xf numFmtId="10" fontId="29" fillId="3" borderId="0" xfId="0" applyNumberFormat="1" applyFont="1" applyFill="1" applyBorder="1" applyAlignment="1">
      <alignment horizontal="left"/>
    </xf>
    <xf numFmtId="2" fontId="4" fillId="0" borderId="0" xfId="6" applyNumberFormat="1" applyFont="1" applyFill="1" applyBorder="1" applyAlignment="1">
      <alignment horizontal="center"/>
    </xf>
    <xf numFmtId="0" fontId="29" fillId="14" borderId="0" xfId="0" applyFont="1" applyFill="1" applyBorder="1" applyAlignment="1" applyProtection="1">
      <alignment horizontal="center" wrapText="1"/>
    </xf>
    <xf numFmtId="0" fontId="15" fillId="2" borderId="0" xfId="0" applyFont="1" applyFill="1" applyAlignment="1">
      <alignment horizontal="center"/>
    </xf>
    <xf numFmtId="0" fontId="14" fillId="0" borderId="0" xfId="18" applyFont="1" applyFill="1" applyBorder="1" applyAlignment="1">
      <alignment horizontal="center"/>
    </xf>
    <xf numFmtId="0" fontId="4" fillId="0" borderId="2" xfId="18" applyFont="1" applyFill="1" applyBorder="1"/>
    <xf numFmtId="2" fontId="4" fillId="0" borderId="0" xfId="6" applyNumberFormat="1" applyFont="1" applyFill="1" applyBorder="1" applyAlignment="1"/>
    <xf numFmtId="0" fontId="33" fillId="23" borderId="0" xfId="18" applyFont="1" applyFill="1" applyBorder="1" applyAlignment="1">
      <alignment horizontal="left"/>
    </xf>
    <xf numFmtId="38" fontId="33" fillId="24" borderId="0" xfId="18" applyNumberFormat="1" applyFont="1" applyFill="1" applyBorder="1" applyAlignment="1">
      <alignment horizontal="left"/>
    </xf>
    <xf numFmtId="0" fontId="32" fillId="0" borderId="0" xfId="21" applyFont="1" applyBorder="1" applyAlignment="1" applyProtection="1">
      <protection locked="0"/>
    </xf>
    <xf numFmtId="38" fontId="4" fillId="24" borderId="0" xfId="18" applyNumberFormat="1" applyFont="1" applyFill="1" applyBorder="1" applyAlignment="1">
      <alignment horizontal="left"/>
    </xf>
    <xf numFmtId="0" fontId="34" fillId="0" borderId="0" xfId="21" applyFont="1"/>
    <xf numFmtId="0" fontId="32" fillId="0" borderId="0" xfId="18" applyFont="1" applyFill="1"/>
    <xf numFmtId="49" fontId="32" fillId="0" borderId="4" xfId="18" applyNumberFormat="1" applyFont="1" applyFill="1" applyBorder="1" applyAlignment="1" applyProtection="1">
      <alignment horizontal="left" vertical="center"/>
      <protection locked="0"/>
    </xf>
    <xf numFmtId="49" fontId="32" fillId="0" borderId="2" xfId="18" applyNumberFormat="1" applyFont="1" applyFill="1" applyBorder="1" applyAlignment="1" applyProtection="1">
      <alignment horizontal="left" vertical="center"/>
      <protection locked="0"/>
    </xf>
    <xf numFmtId="49" fontId="32" fillId="0" borderId="28" xfId="18" applyNumberFormat="1" applyFont="1" applyFill="1" applyBorder="1" applyAlignment="1" applyProtection="1">
      <alignment horizontal="left" vertical="center"/>
      <protection locked="0"/>
    </xf>
    <xf numFmtId="49" fontId="32" fillId="0" borderId="4" xfId="18" applyNumberFormat="1" applyFont="1" applyFill="1" applyBorder="1" applyAlignment="1" applyProtection="1">
      <alignment horizontal="left"/>
      <protection locked="0"/>
    </xf>
    <xf numFmtId="0" fontId="3" fillId="2" borderId="0" xfId="18" applyFont="1" applyFill="1" applyBorder="1" applyAlignment="1">
      <alignment horizontal="right"/>
    </xf>
    <xf numFmtId="0" fontId="4" fillId="0" borderId="0" xfId="21" applyFont="1" applyProtection="1">
      <protection locked="0"/>
    </xf>
    <xf numFmtId="0" fontId="4" fillId="0" borderId="0" xfId="21" applyFont="1" applyAlignment="1" applyProtection="1">
      <alignment horizontal="right"/>
      <protection locked="0"/>
    </xf>
    <xf numFmtId="38" fontId="4" fillId="3" borderId="51" xfId="18" applyNumberFormat="1" applyFont="1" applyFill="1" applyBorder="1" applyAlignment="1" applyProtection="1">
      <alignment horizontal="center"/>
      <protection locked="0"/>
    </xf>
    <xf numFmtId="38" fontId="4" fillId="3" borderId="20" xfId="18" applyNumberFormat="1" applyFont="1" applyFill="1" applyBorder="1" applyAlignment="1" applyProtection="1">
      <alignment horizontal="center"/>
      <protection locked="0"/>
    </xf>
    <xf numFmtId="38" fontId="4" fillId="3" borderId="22" xfId="18" applyNumberFormat="1" applyFont="1" applyFill="1" applyBorder="1" applyAlignment="1" applyProtection="1">
      <alignment horizontal="center"/>
      <protection locked="0"/>
    </xf>
    <xf numFmtId="40" fontId="4" fillId="3" borderId="52" xfId="18" applyNumberFormat="1" applyFont="1" applyFill="1" applyBorder="1" applyAlignment="1" applyProtection="1">
      <alignment horizontal="center"/>
      <protection locked="0"/>
    </xf>
    <xf numFmtId="40" fontId="4" fillId="3" borderId="41" xfId="18" applyNumberFormat="1" applyFont="1" applyFill="1" applyBorder="1" applyAlignment="1" applyProtection="1">
      <alignment horizontal="center"/>
      <protection locked="0"/>
    </xf>
    <xf numFmtId="40" fontId="4" fillId="3" borderId="16" xfId="18" applyNumberFormat="1" applyFont="1" applyFill="1" applyBorder="1" applyAlignment="1" applyProtection="1">
      <alignment horizontal="center"/>
      <protection locked="0"/>
    </xf>
    <xf numFmtId="38" fontId="3" fillId="24" borderId="17" xfId="18" applyNumberFormat="1" applyFont="1" applyFill="1" applyBorder="1" applyAlignment="1">
      <alignment horizontal="center"/>
    </xf>
    <xf numFmtId="0" fontId="4" fillId="0" borderId="0" xfId="21" applyFont="1" applyBorder="1" applyAlignment="1" applyProtection="1">
      <alignment horizontal="right"/>
      <protection locked="0"/>
    </xf>
    <xf numFmtId="0" fontId="4" fillId="0" borderId="0" xfId="21" quotePrefix="1" applyFont="1" applyBorder="1" applyAlignment="1" applyProtection="1">
      <alignment horizontal="right"/>
      <protection locked="0"/>
    </xf>
    <xf numFmtId="38" fontId="4" fillId="3" borderId="37" xfId="18" applyNumberFormat="1" applyFont="1" applyFill="1" applyBorder="1" applyAlignment="1" applyProtection="1">
      <alignment horizontal="center"/>
      <protection locked="0"/>
    </xf>
    <xf numFmtId="38" fontId="4" fillId="3" borderId="19" xfId="18" applyNumberFormat="1" applyFont="1" applyFill="1" applyBorder="1" applyAlignment="1" applyProtection="1">
      <alignment horizontal="center"/>
      <protection locked="0"/>
    </xf>
    <xf numFmtId="0" fontId="4" fillId="0" borderId="0" xfId="21" applyFont="1" applyFill="1" applyProtection="1">
      <protection locked="0"/>
    </xf>
    <xf numFmtId="38" fontId="3" fillId="24" borderId="0" xfId="18" applyNumberFormat="1" applyFont="1" applyFill="1" applyBorder="1" applyAlignment="1">
      <alignment horizontal="right"/>
    </xf>
    <xf numFmtId="0" fontId="35" fillId="0" borderId="0" xfId="18" applyFont="1" applyFill="1" applyBorder="1" applyAlignment="1">
      <alignment horizontal="left"/>
    </xf>
    <xf numFmtId="169" fontId="4" fillId="24" borderId="3" xfId="18" applyNumberFormat="1" applyFont="1" applyFill="1" applyBorder="1" applyAlignment="1">
      <alignment horizontal="center"/>
    </xf>
    <xf numFmtId="38" fontId="3" fillId="24" borderId="12" xfId="18" applyNumberFormat="1" applyFont="1" applyFill="1" applyBorder="1" applyAlignment="1">
      <alignment horizontal="center"/>
    </xf>
    <xf numFmtId="169" fontId="3" fillId="24" borderId="53" xfId="18" applyNumberFormat="1" applyFont="1" applyFill="1" applyBorder="1" applyAlignment="1">
      <alignment horizontal="center"/>
    </xf>
    <xf numFmtId="169" fontId="4" fillId="24" borderId="16" xfId="18" applyNumberFormat="1" applyFont="1" applyFill="1" applyBorder="1" applyAlignment="1">
      <alignment horizontal="center"/>
    </xf>
    <xf numFmtId="0" fontId="4" fillId="0" borderId="51" xfId="18" applyFont="1" applyFill="1" applyBorder="1" applyAlignment="1" applyProtection="1">
      <alignment horizontal="center" vertical="center"/>
      <protection locked="0"/>
    </xf>
    <xf numFmtId="0" fontId="4" fillId="0" borderId="20" xfId="18" applyFont="1" applyFill="1" applyBorder="1" applyAlignment="1" applyProtection="1">
      <alignment horizontal="center" vertical="center"/>
      <protection locked="0"/>
    </xf>
    <xf numFmtId="0" fontId="4" fillId="0" borderId="22" xfId="18" applyFont="1" applyFill="1" applyBorder="1" applyAlignment="1" applyProtection="1">
      <alignment horizontal="center" vertical="center"/>
      <protection locked="0"/>
    </xf>
    <xf numFmtId="0" fontId="4" fillId="0" borderId="52" xfId="18" applyFont="1" applyFill="1" applyBorder="1" applyAlignment="1" applyProtection="1">
      <alignment horizontal="center" vertical="center"/>
      <protection locked="0"/>
    </xf>
    <xf numFmtId="0" fontId="4" fillId="0" borderId="41" xfId="18" applyFont="1" applyFill="1" applyBorder="1" applyAlignment="1" applyProtection="1">
      <alignment horizontal="center" vertical="center"/>
      <protection locked="0"/>
    </xf>
    <xf numFmtId="0" fontId="4" fillId="0" borderId="16" xfId="18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15" fontId="3" fillId="0" borderId="0" xfId="0" applyNumberFormat="1" applyFont="1" applyFill="1" applyBorder="1" applyAlignment="1" applyProtection="1">
      <alignment horizontal="right" vertical="center"/>
    </xf>
    <xf numFmtId="38" fontId="3" fillId="24" borderId="16" xfId="18" applyNumberFormat="1" applyFont="1" applyFill="1" applyBorder="1" applyAlignment="1">
      <alignment horizontal="center"/>
    </xf>
    <xf numFmtId="10" fontId="4" fillId="3" borderId="37" xfId="0" applyNumberFormat="1" applyFont="1" applyFill="1" applyBorder="1" applyAlignment="1" applyProtection="1">
      <alignment horizontal="left"/>
    </xf>
    <xf numFmtId="10" fontId="29" fillId="3" borderId="0" xfId="0" applyNumberFormat="1" applyFont="1" applyFill="1" applyBorder="1" applyAlignment="1">
      <alignment horizontal="left" vertical="center"/>
    </xf>
    <xf numFmtId="0" fontId="31" fillId="0" borderId="0" xfId="0" applyFont="1" applyFill="1" applyBorder="1" applyAlignment="1" applyProtection="1">
      <alignment horizontal="left" vertical="center"/>
    </xf>
    <xf numFmtId="10" fontId="37" fillId="0" borderId="0" xfId="21" applyNumberFormat="1" applyFont="1" applyAlignment="1">
      <alignment horizontal="right"/>
    </xf>
    <xf numFmtId="38" fontId="4" fillId="24" borderId="20" xfId="18" applyNumberFormat="1" applyFont="1" applyFill="1" applyBorder="1" applyAlignment="1">
      <alignment horizontal="center"/>
    </xf>
    <xf numFmtId="169" fontId="4" fillId="24" borderId="22" xfId="18" applyNumberFormat="1" applyFont="1" applyFill="1" applyBorder="1" applyAlignment="1">
      <alignment horizontal="center"/>
    </xf>
    <xf numFmtId="38" fontId="4" fillId="24" borderId="19" xfId="18" applyNumberFormat="1" applyFont="1" applyFill="1" applyBorder="1" applyAlignment="1">
      <alignment horizontal="center"/>
    </xf>
    <xf numFmtId="38" fontId="37" fillId="0" borderId="37" xfId="18" applyNumberFormat="1" applyFont="1" applyFill="1" applyBorder="1" applyAlignment="1" applyProtection="1">
      <alignment horizontal="center"/>
      <protection locked="0"/>
    </xf>
    <xf numFmtId="38" fontId="37" fillId="0" borderId="19" xfId="18" applyNumberFormat="1" applyFont="1" applyFill="1" applyBorder="1" applyAlignment="1" applyProtection="1">
      <alignment horizontal="center"/>
      <protection locked="0"/>
    </xf>
    <xf numFmtId="38" fontId="4" fillId="3" borderId="52" xfId="18" applyNumberFormat="1" applyFont="1" applyFill="1" applyBorder="1" applyAlignment="1" applyProtection="1">
      <alignment horizontal="center"/>
      <protection locked="0"/>
    </xf>
    <xf numFmtId="38" fontId="4" fillId="3" borderId="41" xfId="18" applyNumberFormat="1" applyFont="1" applyFill="1" applyBorder="1" applyAlignment="1" applyProtection="1">
      <alignment horizontal="center"/>
      <protection locked="0"/>
    </xf>
    <xf numFmtId="38" fontId="4" fillId="24" borderId="41" xfId="18" applyNumberFormat="1" applyFont="1" applyFill="1" applyBorder="1" applyAlignment="1">
      <alignment horizontal="center"/>
    </xf>
    <xf numFmtId="0" fontId="33" fillId="0" borderId="24" xfId="18" applyFont="1" applyFill="1" applyBorder="1" applyAlignment="1" applyProtection="1"/>
    <xf numFmtId="49" fontId="32" fillId="0" borderId="2" xfId="18" applyNumberFormat="1" applyFont="1" applyFill="1" applyBorder="1" applyAlignment="1" applyProtection="1">
      <alignment horizontal="left"/>
      <protection locked="0"/>
    </xf>
    <xf numFmtId="0" fontId="33" fillId="0" borderId="38" xfId="18" applyFont="1" applyFill="1" applyBorder="1" applyAlignment="1" applyProtection="1">
      <alignment horizontal="center"/>
    </xf>
    <xf numFmtId="49" fontId="32" fillId="0" borderId="28" xfId="18" applyNumberFormat="1" applyFont="1" applyFill="1" applyBorder="1" applyAlignment="1" applyProtection="1">
      <alignment horizontal="left"/>
      <protection locked="0"/>
    </xf>
    <xf numFmtId="0" fontId="33" fillId="0" borderId="10" xfId="18" applyFont="1" applyFill="1" applyBorder="1" applyAlignment="1" applyProtection="1">
      <alignment horizontal="center"/>
    </xf>
    <xf numFmtId="0" fontId="33" fillId="0" borderId="0" xfId="18" applyFont="1" applyFill="1" applyBorder="1" applyAlignment="1" applyProtection="1"/>
    <xf numFmtId="49" fontId="32" fillId="0" borderId="10" xfId="18" applyNumberFormat="1" applyFont="1" applyFill="1" applyBorder="1" applyAlignment="1" applyProtection="1">
      <alignment horizontal="left" vertical="center"/>
      <protection locked="0"/>
    </xf>
    <xf numFmtId="49" fontId="32" fillId="0" borderId="0" xfId="18" applyNumberFormat="1" applyFont="1" applyFill="1" applyBorder="1" applyAlignment="1" applyProtection="1">
      <alignment horizontal="left" vertical="center"/>
      <protection locked="0"/>
    </xf>
    <xf numFmtId="49" fontId="32" fillId="0" borderId="10" xfId="18" applyNumberFormat="1" applyFont="1" applyFill="1" applyBorder="1" applyAlignment="1" applyProtection="1">
      <alignment horizontal="left"/>
      <protection locked="0"/>
    </xf>
    <xf numFmtId="49" fontId="32" fillId="0" borderId="0" xfId="12" applyNumberFormat="1" applyFont="1" applyFill="1" applyBorder="1" applyAlignment="1" applyProtection="1">
      <alignment horizontal="left"/>
      <protection locked="0"/>
    </xf>
    <xf numFmtId="0" fontId="33" fillId="0" borderId="23" xfId="18" applyFont="1" applyFill="1" applyBorder="1" applyAlignment="1" applyProtection="1"/>
    <xf numFmtId="0" fontId="4" fillId="0" borderId="7" xfId="0" applyFont="1" applyFill="1" applyBorder="1" applyAlignment="1" applyProtection="1">
      <alignment horizontal="left"/>
    </xf>
    <xf numFmtId="0" fontId="4" fillId="0" borderId="7" xfId="18" applyFont="1" applyFill="1" applyBorder="1"/>
    <xf numFmtId="0" fontId="4" fillId="0" borderId="2" xfId="0" applyFont="1" applyFill="1" applyBorder="1" applyAlignment="1" applyProtection="1">
      <alignment horizontal="left"/>
    </xf>
    <xf numFmtId="38" fontId="29" fillId="25" borderId="19" xfId="0" applyNumberFormat="1" applyFont="1" applyFill="1" applyBorder="1" applyAlignment="1" applyProtection="1">
      <alignment horizontal="center"/>
    </xf>
    <xf numFmtId="0" fontId="29" fillId="25" borderId="4" xfId="0" applyFont="1" applyFill="1" applyBorder="1" applyAlignment="1" applyProtection="1">
      <alignment horizontal="center" vertical="center" wrapText="1"/>
    </xf>
    <xf numFmtId="0" fontId="29" fillId="25" borderId="0" xfId="0" applyFont="1" applyFill="1"/>
    <xf numFmtId="0" fontId="29" fillId="25" borderId="0" xfId="0" applyFont="1" applyFill="1" applyAlignment="1">
      <alignment horizontal="right"/>
    </xf>
    <xf numFmtId="38" fontId="4" fillId="25" borderId="19" xfId="0" applyNumberFormat="1" applyFont="1" applyFill="1" applyBorder="1" applyAlignment="1">
      <alignment horizontal="center"/>
    </xf>
    <xf numFmtId="168" fontId="4" fillId="25" borderId="5" xfId="0" applyNumberFormat="1" applyFont="1" applyFill="1" applyBorder="1" applyAlignment="1">
      <alignment horizontal="center"/>
    </xf>
    <xf numFmtId="7" fontId="4" fillId="25" borderId="3" xfId="0" applyNumberFormat="1" applyFont="1" applyFill="1" applyBorder="1" applyAlignment="1">
      <alignment horizontal="right"/>
    </xf>
    <xf numFmtId="0" fontId="29" fillId="0" borderId="2" xfId="0" applyFont="1" applyFill="1" applyBorder="1" applyAlignment="1" applyProtection="1">
      <alignment horizontal="left" wrapText="1"/>
    </xf>
    <xf numFmtId="0" fontId="29" fillId="2" borderId="0" xfId="0" applyFont="1" applyFill="1"/>
    <xf numFmtId="0" fontId="29" fillId="0" borderId="2" xfId="0" applyFont="1" applyFill="1" applyBorder="1" applyAlignment="1" applyProtection="1">
      <alignment horizontal="left" wrapText="1"/>
    </xf>
    <xf numFmtId="0" fontId="29" fillId="2" borderId="2" xfId="0" applyFont="1" applyFill="1" applyBorder="1"/>
    <xf numFmtId="0" fontId="29" fillId="0" borderId="2" xfId="0" applyFont="1" applyFill="1" applyBorder="1" applyAlignment="1" applyProtection="1">
      <alignment horizontal="left" wrapText="1"/>
    </xf>
    <xf numFmtId="0" fontId="29" fillId="2" borderId="2" xfId="0" applyFont="1" applyFill="1" applyBorder="1" applyAlignment="1">
      <alignment horizontal="left" wrapText="1"/>
    </xf>
    <xf numFmtId="0" fontId="29" fillId="3" borderId="15" xfId="0" applyNumberFormat="1" applyFont="1" applyFill="1" applyBorder="1" applyAlignment="1" applyProtection="1">
      <alignment horizontal="left"/>
    </xf>
    <xf numFmtId="166" fontId="29" fillId="3" borderId="15" xfId="0" applyNumberFormat="1" applyFont="1" applyFill="1" applyBorder="1" applyAlignment="1" applyProtection="1">
      <alignment horizontal="left"/>
    </xf>
    <xf numFmtId="0" fontId="26" fillId="16" borderId="4" xfId="0" applyFont="1" applyFill="1" applyBorder="1" applyAlignment="1" applyProtection="1">
      <alignment wrapText="1"/>
    </xf>
    <xf numFmtId="0" fontId="26" fillId="16" borderId="2" xfId="0" applyFont="1" applyFill="1" applyBorder="1" applyAlignment="1" applyProtection="1">
      <alignment wrapText="1"/>
    </xf>
    <xf numFmtId="0" fontId="26" fillId="16" borderId="28" xfId="0" applyFont="1" applyFill="1" applyBorder="1" applyAlignment="1" applyProtection="1">
      <alignment wrapText="1"/>
    </xf>
    <xf numFmtId="0" fontId="26" fillId="14" borderId="0" xfId="0" applyFont="1" applyFill="1" applyBorder="1" applyAlignment="1" applyProtection="1">
      <alignment horizontal="center" wrapText="1"/>
    </xf>
    <xf numFmtId="0" fontId="29" fillId="14" borderId="0" xfId="0" applyFont="1" applyFill="1" applyBorder="1" applyAlignment="1" applyProtection="1">
      <alignment horizontal="center"/>
    </xf>
    <xf numFmtId="2" fontId="29" fillId="0" borderId="0" xfId="5" applyNumberFormat="1" applyFont="1" applyFill="1" applyBorder="1" applyAlignment="1" applyProtection="1">
      <alignment horizontal="center"/>
    </xf>
    <xf numFmtId="0" fontId="26" fillId="15" borderId="30" xfId="0" applyFont="1" applyFill="1" applyBorder="1" applyAlignment="1" applyProtection="1">
      <alignment vertical="center"/>
    </xf>
    <xf numFmtId="0" fontId="26" fillId="15" borderId="31" xfId="0" applyFont="1" applyFill="1" applyBorder="1" applyAlignment="1" applyProtection="1">
      <alignment vertical="center"/>
    </xf>
    <xf numFmtId="0" fontId="26" fillId="15" borderId="35" xfId="0" applyFont="1" applyFill="1" applyBorder="1" applyAlignment="1" applyProtection="1">
      <alignment vertical="center"/>
    </xf>
    <xf numFmtId="0" fontId="26" fillId="15" borderId="6" xfId="0" applyFont="1" applyFill="1" applyBorder="1" applyAlignment="1" applyProtection="1">
      <alignment vertical="center"/>
    </xf>
    <xf numFmtId="0" fontId="26" fillId="15" borderId="7" xfId="0" applyFont="1" applyFill="1" applyBorder="1" applyAlignment="1" applyProtection="1">
      <alignment vertical="center"/>
    </xf>
    <xf numFmtId="0" fontId="26" fillId="15" borderId="8" xfId="0" applyFont="1" applyFill="1" applyBorder="1" applyAlignment="1" applyProtection="1">
      <alignment vertical="center"/>
    </xf>
    <xf numFmtId="0" fontId="26" fillId="15" borderId="43" xfId="0" applyFont="1" applyFill="1" applyBorder="1" applyAlignment="1" applyProtection="1">
      <alignment horizontal="center"/>
    </xf>
    <xf numFmtId="0" fontId="26" fillId="15" borderId="24" xfId="0" applyFont="1" applyFill="1" applyBorder="1" applyAlignment="1" applyProtection="1">
      <alignment horizontal="center"/>
    </xf>
    <xf numFmtId="0" fontId="26" fillId="15" borderId="38" xfId="0" applyFont="1" applyFill="1" applyBorder="1" applyAlignment="1" applyProtection="1">
      <alignment horizontal="center"/>
    </xf>
    <xf numFmtId="0" fontId="29" fillId="3" borderId="15" xfId="0" applyFont="1" applyFill="1" applyBorder="1" applyAlignment="1" applyProtection="1">
      <alignment horizontal="left"/>
    </xf>
    <xf numFmtId="0" fontId="26" fillId="14" borderId="0" xfId="0" applyFont="1" applyFill="1" applyBorder="1" applyAlignment="1" applyProtection="1">
      <alignment horizontal="center"/>
    </xf>
    <xf numFmtId="0" fontId="29" fillId="3" borderId="13" xfId="0" applyFont="1" applyFill="1" applyBorder="1" applyAlignment="1" applyProtection="1">
      <alignment horizontal="left"/>
    </xf>
    <xf numFmtId="0" fontId="26" fillId="17" borderId="17" xfId="0" applyFont="1" applyFill="1" applyBorder="1" applyAlignment="1" applyProtection="1">
      <alignment horizontal="left"/>
    </xf>
    <xf numFmtId="0" fontId="26" fillId="17" borderId="18" xfId="0" applyFont="1" applyFill="1" applyBorder="1" applyAlignment="1" applyProtection="1">
      <alignment horizontal="left"/>
    </xf>
    <xf numFmtId="0" fontId="26" fillId="17" borderId="36" xfId="0" applyFont="1" applyFill="1" applyBorder="1" applyAlignment="1" applyProtection="1">
      <alignment horizontal="left"/>
    </xf>
    <xf numFmtId="0" fontId="26" fillId="17" borderId="4" xfId="0" applyFont="1" applyFill="1" applyBorder="1" applyAlignment="1" applyProtection="1">
      <alignment horizontal="left"/>
    </xf>
    <xf numFmtId="0" fontId="26" fillId="17" borderId="2" xfId="0" applyFont="1" applyFill="1" applyBorder="1" applyAlignment="1" applyProtection="1">
      <alignment horizontal="left"/>
    </xf>
    <xf numFmtId="0" fontId="26" fillId="17" borderId="5" xfId="0" applyFont="1" applyFill="1" applyBorder="1" applyAlignment="1" applyProtection="1">
      <alignment horizontal="left"/>
    </xf>
    <xf numFmtId="0" fontId="29" fillId="0" borderId="2" xfId="0" applyFont="1" applyFill="1" applyBorder="1" applyAlignment="1" applyProtection="1">
      <alignment horizontal="left"/>
    </xf>
    <xf numFmtId="0" fontId="29" fillId="0" borderId="5" xfId="0" applyFont="1" applyFill="1" applyBorder="1" applyAlignment="1" applyProtection="1">
      <alignment horizontal="left"/>
    </xf>
    <xf numFmtId="0" fontId="31" fillId="2" borderId="0" xfId="0" applyFont="1" applyFill="1" applyBorder="1" applyAlignment="1" applyProtection="1">
      <alignment horizontal="left" vertical="top" wrapText="1"/>
    </xf>
    <xf numFmtId="10" fontId="29" fillId="3" borderId="0" xfId="0" applyNumberFormat="1" applyFont="1" applyFill="1" applyBorder="1" applyAlignment="1">
      <alignment horizontal="center"/>
    </xf>
    <xf numFmtId="10" fontId="29" fillId="3" borderId="0" xfId="0" applyNumberFormat="1" applyFont="1" applyFill="1" applyBorder="1" applyAlignment="1">
      <alignment horizontal="left"/>
    </xf>
    <xf numFmtId="0" fontId="3" fillId="23" borderId="23" xfId="18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35" fillId="0" borderId="0" xfId="18" applyFont="1" applyFill="1" applyBorder="1" applyAlignment="1">
      <alignment horizontal="left"/>
    </xf>
    <xf numFmtId="0" fontId="36" fillId="0" borderId="0" xfId="18" applyFont="1" applyFill="1" applyBorder="1" applyAlignment="1">
      <alignment horizontal="center"/>
    </xf>
    <xf numFmtId="165" fontId="4" fillId="3" borderId="13" xfId="0" applyNumberFormat="1" applyFont="1" applyFill="1" applyBorder="1" applyAlignment="1">
      <alignment horizontal="center"/>
    </xf>
    <xf numFmtId="10" fontId="4" fillId="3" borderId="13" xfId="0" applyNumberFormat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center"/>
    </xf>
    <xf numFmtId="165" fontId="4" fillId="3" borderId="9" xfId="0" applyNumberFormat="1" applyFont="1" applyFill="1" applyBorder="1" applyAlignment="1" applyProtection="1">
      <alignment horizontal="center"/>
    </xf>
    <xf numFmtId="165" fontId="4" fillId="3" borderId="2" xfId="0" applyNumberFormat="1" applyFont="1" applyFill="1" applyBorder="1" applyAlignment="1" applyProtection="1">
      <alignment horizontal="center"/>
    </xf>
    <xf numFmtId="165" fontId="4" fillId="3" borderId="5" xfId="0" applyNumberFormat="1" applyFont="1" applyFill="1" applyBorder="1" applyAlignment="1" applyProtection="1">
      <alignment horizontal="center"/>
    </xf>
    <xf numFmtId="8" fontId="4" fillId="3" borderId="9" xfId="0" applyNumberFormat="1" applyFont="1" applyFill="1" applyBorder="1" applyAlignment="1" applyProtection="1">
      <alignment horizontal="left"/>
    </xf>
    <xf numFmtId="8" fontId="4" fillId="3" borderId="2" xfId="0" applyNumberFormat="1" applyFont="1" applyFill="1" applyBorder="1" applyAlignment="1" applyProtection="1">
      <alignment horizontal="left"/>
    </xf>
    <xf numFmtId="8" fontId="4" fillId="3" borderId="5" xfId="0" applyNumberFormat="1" applyFont="1" applyFill="1" applyBorder="1" applyAlignment="1" applyProtection="1">
      <alignment horizontal="left"/>
    </xf>
    <xf numFmtId="1" fontId="4" fillId="0" borderId="9" xfId="0" applyNumberFormat="1" applyFont="1" applyFill="1" applyBorder="1" applyAlignment="1" applyProtection="1">
      <alignment horizontal="center"/>
    </xf>
    <xf numFmtId="1" fontId="4" fillId="0" borderId="2" xfId="0" applyNumberFormat="1" applyFont="1" applyFill="1" applyBorder="1" applyAlignment="1" applyProtection="1">
      <alignment horizontal="center"/>
    </xf>
    <xf numFmtId="1" fontId="4" fillId="0" borderId="5" xfId="0" applyNumberFormat="1" applyFont="1" applyFill="1" applyBorder="1" applyAlignment="1" applyProtection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left"/>
    </xf>
    <xf numFmtId="10" fontId="4" fillId="21" borderId="15" xfId="17" applyNumberFormat="1" applyFont="1" applyFill="1" applyBorder="1" applyAlignment="1" applyProtection="1">
      <alignment horizontal="center"/>
    </xf>
    <xf numFmtId="10" fontId="0" fillId="22" borderId="15" xfId="17" applyNumberFormat="1" applyFont="1" applyFill="1" applyBorder="1" applyAlignment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14" fillId="14" borderId="0" xfId="0" applyFont="1" applyFill="1" applyBorder="1" applyAlignment="1" applyProtection="1">
      <alignment horizontal="center"/>
    </xf>
    <xf numFmtId="0" fontId="15" fillId="2" borderId="0" xfId="0" applyFont="1" applyFill="1" applyAlignment="1">
      <alignment horizontal="center"/>
    </xf>
    <xf numFmtId="0" fontId="3" fillId="14" borderId="23" xfId="0" applyFont="1" applyFill="1" applyBorder="1" applyAlignment="1" applyProtection="1">
      <alignment horizontal="left"/>
    </xf>
    <xf numFmtId="0" fontId="3" fillId="14" borderId="24" xfId="0" applyFont="1" applyFill="1" applyBorder="1" applyAlignment="1" applyProtection="1">
      <alignment horizontal="left"/>
    </xf>
    <xf numFmtId="0" fontId="3" fillId="14" borderId="21" xfId="0" applyFont="1" applyFill="1" applyBorder="1" applyAlignment="1" applyProtection="1">
      <alignment horizontal="left"/>
    </xf>
    <xf numFmtId="10" fontId="4" fillId="3" borderId="9" xfId="0" applyNumberFormat="1" applyFont="1" applyFill="1" applyBorder="1" applyAlignment="1" applyProtection="1">
      <alignment horizontal="left"/>
    </xf>
    <xf numFmtId="0" fontId="4" fillId="0" borderId="15" xfId="0" applyFont="1" applyFill="1" applyBorder="1" applyAlignment="1" applyProtection="1">
      <alignment horizontal="left"/>
    </xf>
    <xf numFmtId="7" fontId="4" fillId="10" borderId="0" xfId="0" applyNumberFormat="1" applyFont="1" applyFill="1" applyBorder="1" applyAlignment="1">
      <alignment horizontal="center"/>
    </xf>
    <xf numFmtId="7" fontId="4" fillId="10" borderId="0" xfId="0" applyNumberFormat="1" applyFont="1" applyFill="1" applyBorder="1" applyAlignment="1">
      <alignment horizontal="left"/>
    </xf>
    <xf numFmtId="0" fontId="14" fillId="14" borderId="0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left"/>
    </xf>
    <xf numFmtId="0" fontId="4" fillId="0" borderId="13" xfId="0" applyFont="1" applyFill="1" applyBorder="1" applyAlignment="1">
      <alignment horizontal="left"/>
    </xf>
    <xf numFmtId="0" fontId="3" fillId="14" borderId="32" xfId="0" applyFont="1" applyFill="1" applyBorder="1" applyAlignment="1" applyProtection="1">
      <alignment horizontal="center" vertical="center"/>
    </xf>
    <xf numFmtId="0" fontId="3" fillId="14" borderId="29" xfId="0" applyFont="1" applyFill="1" applyBorder="1" applyAlignment="1" applyProtection="1">
      <alignment horizontal="center" vertical="center"/>
    </xf>
    <xf numFmtId="0" fontId="3" fillId="14" borderId="44" xfId="0" applyFont="1" applyFill="1" applyBorder="1" applyAlignment="1" applyProtection="1">
      <alignment horizontal="center" vertical="center"/>
    </xf>
    <xf numFmtId="0" fontId="3" fillId="14" borderId="31" xfId="0" applyFont="1" applyFill="1" applyBorder="1" applyAlignment="1" applyProtection="1">
      <alignment horizontal="center" vertical="center"/>
    </xf>
    <xf numFmtId="0" fontId="3" fillId="14" borderId="35" xfId="0" applyFont="1" applyFill="1" applyBorder="1" applyAlignment="1" applyProtection="1">
      <alignment horizontal="center" vertical="center"/>
    </xf>
    <xf numFmtId="0" fontId="3" fillId="14" borderId="42" xfId="0" applyFont="1" applyFill="1" applyBorder="1" applyAlignment="1" applyProtection="1">
      <alignment horizontal="center" vertical="center"/>
    </xf>
    <xf numFmtId="0" fontId="3" fillId="14" borderId="7" xfId="0" applyFont="1" applyFill="1" applyBorder="1" applyAlignment="1" applyProtection="1">
      <alignment horizontal="center" vertical="center"/>
    </xf>
    <xf numFmtId="0" fontId="3" fillId="14" borderId="8" xfId="0" applyFont="1" applyFill="1" applyBorder="1" applyAlignment="1" applyProtection="1">
      <alignment horizontal="center" vertical="center"/>
    </xf>
    <xf numFmtId="165" fontId="3" fillId="14" borderId="44" xfId="0" applyNumberFormat="1" applyFont="1" applyFill="1" applyBorder="1" applyAlignment="1" applyProtection="1">
      <alignment horizontal="center" vertical="center"/>
    </xf>
    <xf numFmtId="165" fontId="3" fillId="14" borderId="31" xfId="0" applyNumberFormat="1" applyFont="1" applyFill="1" applyBorder="1" applyAlignment="1" applyProtection="1">
      <alignment horizontal="center" vertical="center"/>
    </xf>
    <xf numFmtId="165" fontId="3" fillId="14" borderId="35" xfId="0" applyNumberFormat="1" applyFont="1" applyFill="1" applyBorder="1" applyAlignment="1" applyProtection="1">
      <alignment horizontal="center" vertical="center"/>
    </xf>
    <xf numFmtId="165" fontId="3" fillId="14" borderId="42" xfId="0" applyNumberFormat="1" applyFont="1" applyFill="1" applyBorder="1" applyAlignment="1" applyProtection="1">
      <alignment horizontal="center" vertical="center"/>
    </xf>
    <xf numFmtId="165" fontId="3" fillId="14" borderId="7" xfId="0" applyNumberFormat="1" applyFont="1" applyFill="1" applyBorder="1" applyAlignment="1" applyProtection="1">
      <alignment horizontal="center" vertical="center"/>
    </xf>
    <xf numFmtId="165" fontId="3" fillId="14" borderId="8" xfId="0" applyNumberFormat="1" applyFont="1" applyFill="1" applyBorder="1" applyAlignment="1" applyProtection="1">
      <alignment horizontal="center" vertical="center"/>
    </xf>
    <xf numFmtId="7" fontId="4" fillId="9" borderId="0" xfId="0" applyNumberFormat="1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/>
    </xf>
    <xf numFmtId="165" fontId="3" fillId="17" borderId="45" xfId="0" applyNumberFormat="1" applyFont="1" applyFill="1" applyBorder="1" applyAlignment="1" applyProtection="1">
      <alignment horizontal="center"/>
    </xf>
    <xf numFmtId="165" fontId="3" fillId="17" borderId="18" xfId="0" applyNumberFormat="1" applyFont="1" applyFill="1" applyBorder="1" applyAlignment="1" applyProtection="1">
      <alignment horizontal="center"/>
    </xf>
    <xf numFmtId="165" fontId="3" fillId="17" borderId="36" xfId="0" applyNumberFormat="1" applyFont="1" applyFill="1" applyBorder="1" applyAlignment="1" applyProtection="1">
      <alignment horizontal="center"/>
    </xf>
    <xf numFmtId="0" fontId="4" fillId="14" borderId="13" xfId="0" applyFont="1" applyFill="1" applyBorder="1" applyAlignment="1" applyProtection="1">
      <alignment horizontal="left"/>
    </xf>
    <xf numFmtId="1" fontId="3" fillId="17" borderId="45" xfId="0" applyNumberFormat="1" applyFont="1" applyFill="1" applyBorder="1" applyAlignment="1" applyProtection="1">
      <alignment horizontal="center"/>
    </xf>
    <xf numFmtId="0" fontId="3" fillId="17" borderId="18" xfId="0" applyFont="1" applyFill="1" applyBorder="1" applyAlignment="1" applyProtection="1">
      <alignment horizontal="center"/>
    </xf>
    <xf numFmtId="0" fontId="3" fillId="17" borderId="36" xfId="0" applyFont="1" applyFill="1" applyBorder="1" applyAlignment="1" applyProtection="1">
      <alignment horizontal="center"/>
    </xf>
    <xf numFmtId="165" fontId="4" fillId="14" borderId="13" xfId="0" applyNumberFormat="1" applyFont="1" applyFill="1" applyBorder="1" applyAlignment="1" applyProtection="1">
      <alignment horizontal="center" wrapText="1"/>
    </xf>
    <xf numFmtId="0" fontId="4" fillId="10" borderId="0" xfId="0" applyFont="1" applyFill="1" applyBorder="1" applyAlignment="1">
      <alignment horizontal="center"/>
    </xf>
    <xf numFmtId="0" fontId="12" fillId="14" borderId="30" xfId="0" applyFont="1" applyFill="1" applyBorder="1" applyAlignment="1" applyProtection="1">
      <alignment horizontal="center"/>
    </xf>
    <xf numFmtId="0" fontId="12" fillId="14" borderId="31" xfId="0" applyFont="1" applyFill="1" applyBorder="1" applyAlignment="1" applyProtection="1">
      <alignment horizontal="center"/>
    </xf>
    <xf numFmtId="0" fontId="12" fillId="14" borderId="33" xfId="0" applyFont="1" applyFill="1" applyBorder="1" applyAlignment="1" applyProtection="1">
      <alignment horizontal="center"/>
    </xf>
    <xf numFmtId="0" fontId="5" fillId="2" borderId="30" xfId="0" applyFont="1" applyFill="1" applyBorder="1" applyAlignment="1" applyProtection="1">
      <alignment horizontal="left"/>
      <protection locked="0"/>
    </xf>
    <xf numFmtId="0" fontId="5" fillId="2" borderId="31" xfId="0" applyFont="1" applyFill="1" applyBorder="1" applyAlignment="1" applyProtection="1">
      <alignment horizontal="left"/>
      <protection locked="0"/>
    </xf>
    <xf numFmtId="0" fontId="5" fillId="2" borderId="33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165" fontId="4" fillId="2" borderId="7" xfId="0" applyNumberFormat="1" applyFont="1" applyFill="1" applyBorder="1" applyAlignment="1" applyProtection="1">
      <alignment horizontal="center"/>
      <protection locked="0"/>
    </xf>
    <xf numFmtId="165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right"/>
      <protection locked="0"/>
    </xf>
    <xf numFmtId="0" fontId="16" fillId="2" borderId="0" xfId="0" applyFont="1" applyFill="1" applyBorder="1" applyAlignment="1" applyProtection="1">
      <alignment horizontal="left" wrapText="1"/>
    </xf>
    <xf numFmtId="0" fontId="3" fillId="14" borderId="0" xfId="0" applyFont="1" applyFill="1" applyBorder="1" applyAlignment="1">
      <alignment horizontal="center"/>
    </xf>
    <xf numFmtId="0" fontId="3" fillId="17" borderId="17" xfId="0" applyFont="1" applyFill="1" applyBorder="1" applyAlignment="1">
      <alignment horizontal="right"/>
    </xf>
    <xf numFmtId="0" fontId="3" fillId="17" borderId="18" xfId="0" applyFont="1" applyFill="1" applyBorder="1" applyAlignment="1">
      <alignment horizontal="right"/>
    </xf>
    <xf numFmtId="0" fontId="3" fillId="17" borderId="36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3" fillId="14" borderId="23" xfId="0" applyFont="1" applyFill="1" applyBorder="1" applyAlignment="1">
      <alignment horizontal="left"/>
    </xf>
    <xf numFmtId="0" fontId="3" fillId="14" borderId="24" xfId="0" applyFont="1" applyFill="1" applyBorder="1" applyAlignment="1">
      <alignment horizontal="left"/>
    </xf>
    <xf numFmtId="0" fontId="3" fillId="14" borderId="21" xfId="0" applyFont="1" applyFill="1" applyBorder="1" applyAlignment="1">
      <alignment horizontal="left"/>
    </xf>
    <xf numFmtId="0" fontId="3" fillId="14" borderId="25" xfId="0" applyFont="1" applyFill="1" applyBorder="1" applyAlignment="1">
      <alignment horizontal="left"/>
    </xf>
    <xf numFmtId="0" fontId="3" fillId="14" borderId="15" xfId="0" applyFont="1" applyFill="1" applyBorder="1" applyAlignment="1">
      <alignment horizontal="left"/>
    </xf>
    <xf numFmtId="0" fontId="3" fillId="14" borderId="26" xfId="0" applyFont="1" applyFill="1" applyBorder="1" applyAlignment="1">
      <alignment horizontal="left"/>
    </xf>
    <xf numFmtId="10" fontId="4" fillId="0" borderId="4" xfId="0" applyNumberFormat="1" applyFont="1" applyFill="1" applyBorder="1" applyAlignment="1">
      <alignment horizontal="left"/>
    </xf>
    <xf numFmtId="10" fontId="4" fillId="0" borderId="2" xfId="0" applyNumberFormat="1" applyFont="1" applyFill="1" applyBorder="1" applyAlignment="1">
      <alignment horizontal="left"/>
    </xf>
    <xf numFmtId="10" fontId="4" fillId="0" borderId="5" xfId="0" applyNumberFormat="1" applyFont="1" applyFill="1" applyBorder="1" applyAlignment="1">
      <alignment horizontal="left"/>
    </xf>
    <xf numFmtId="0" fontId="3" fillId="17" borderId="17" xfId="0" applyFont="1" applyFill="1" applyBorder="1" applyAlignment="1">
      <alignment horizontal="left"/>
    </xf>
    <xf numFmtId="0" fontId="3" fillId="17" borderId="18" xfId="0" applyFont="1" applyFill="1" applyBorder="1" applyAlignment="1">
      <alignment horizontal="left"/>
    </xf>
    <xf numFmtId="0" fontId="3" fillId="17" borderId="36" xfId="0" applyFont="1" applyFill="1" applyBorder="1" applyAlignment="1">
      <alignment horizontal="left"/>
    </xf>
    <xf numFmtId="0" fontId="4" fillId="25" borderId="4" xfId="0" applyFont="1" applyFill="1" applyBorder="1" applyAlignment="1">
      <alignment horizontal="left" indent="3"/>
    </xf>
    <xf numFmtId="0" fontId="4" fillId="25" borderId="2" xfId="0" applyFont="1" applyFill="1" applyBorder="1" applyAlignment="1">
      <alignment horizontal="left" indent="3"/>
    </xf>
    <xf numFmtId="0" fontId="4" fillId="25" borderId="5" xfId="0" applyFont="1" applyFill="1" applyBorder="1" applyAlignment="1">
      <alignment horizontal="left" indent="3"/>
    </xf>
    <xf numFmtId="8" fontId="4" fillId="3" borderId="4" xfId="0" applyNumberFormat="1" applyFont="1" applyFill="1" applyBorder="1" applyAlignment="1">
      <alignment horizontal="left"/>
    </xf>
    <xf numFmtId="8" fontId="4" fillId="3" borderId="2" xfId="0" applyNumberFormat="1" applyFont="1" applyFill="1" applyBorder="1" applyAlignment="1">
      <alignment horizontal="left"/>
    </xf>
    <xf numFmtId="8" fontId="4" fillId="3" borderId="5" xfId="0" applyNumberFormat="1" applyFont="1" applyFill="1" applyBorder="1" applyAlignment="1">
      <alignment horizontal="left"/>
    </xf>
    <xf numFmtId="1" fontId="3" fillId="19" borderId="45" xfId="0" applyNumberFormat="1" applyFont="1" applyFill="1" applyBorder="1" applyAlignment="1">
      <alignment horizontal="center"/>
    </xf>
    <xf numFmtId="0" fontId="3" fillId="19" borderId="18" xfId="0" applyFont="1" applyFill="1" applyBorder="1" applyAlignment="1">
      <alignment horizontal="center"/>
    </xf>
    <xf numFmtId="0" fontId="3" fillId="19" borderId="36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38" fontId="4" fillId="0" borderId="9" xfId="0" applyNumberFormat="1" applyFont="1" applyFill="1" applyBorder="1" applyAlignment="1">
      <alignment horizontal="center"/>
    </xf>
    <xf numFmtId="0" fontId="3" fillId="14" borderId="32" xfId="0" applyFont="1" applyFill="1" applyBorder="1" applyAlignment="1">
      <alignment horizontal="center" vertical="center"/>
    </xf>
    <xf numFmtId="0" fontId="3" fillId="14" borderId="29" xfId="0" applyFont="1" applyFill="1" applyBorder="1" applyAlignment="1">
      <alignment horizontal="center" vertical="center"/>
    </xf>
    <xf numFmtId="0" fontId="3" fillId="14" borderId="34" xfId="0" applyFont="1" applyFill="1" applyBorder="1" applyAlignment="1">
      <alignment horizontal="center" vertical="center"/>
    </xf>
    <xf numFmtId="0" fontId="3" fillId="14" borderId="40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0" borderId="15" xfId="0" applyFont="1" applyFill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left"/>
    </xf>
    <xf numFmtId="166" fontId="4" fillId="0" borderId="15" xfId="0" applyNumberFormat="1" applyFont="1" applyFill="1" applyBorder="1" applyAlignment="1" applyProtection="1">
      <alignment horizontal="left"/>
    </xf>
    <xf numFmtId="0" fontId="3" fillId="14" borderId="44" xfId="0" applyFont="1" applyFill="1" applyBorder="1" applyAlignment="1">
      <alignment horizontal="center" vertical="center"/>
    </xf>
    <xf numFmtId="0" fontId="3" fillId="14" borderId="31" xfId="0" applyFont="1" applyFill="1" applyBorder="1" applyAlignment="1">
      <alignment horizontal="center" vertical="center"/>
    </xf>
    <xf numFmtId="0" fontId="3" fillId="14" borderId="35" xfId="0" applyFont="1" applyFill="1" applyBorder="1" applyAlignment="1">
      <alignment horizontal="center" vertical="center"/>
    </xf>
    <xf numFmtId="0" fontId="3" fillId="14" borderId="42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4" fillId="3" borderId="15" xfId="0" applyFont="1" applyFill="1" applyBorder="1" applyAlignment="1" applyProtection="1">
      <alignment horizontal="left"/>
    </xf>
    <xf numFmtId="0" fontId="19" fillId="0" borderId="0" xfId="0" applyFont="1" applyFill="1" applyBorder="1" applyAlignment="1">
      <alignment horizontal="center"/>
    </xf>
    <xf numFmtId="0" fontId="14" fillId="14" borderId="0" xfId="0" applyFont="1" applyFill="1" applyBorder="1" applyAlignment="1">
      <alignment horizontal="center"/>
    </xf>
    <xf numFmtId="0" fontId="4" fillId="3" borderId="13" xfId="0" applyFont="1" applyFill="1" applyBorder="1" applyAlignment="1" applyProtection="1">
      <alignment horizontal="left"/>
    </xf>
    <xf numFmtId="0" fontId="4" fillId="3" borderId="15" xfId="0" applyNumberFormat="1" applyFont="1" applyFill="1" applyBorder="1" applyAlignment="1" applyProtection="1">
      <alignment horizontal="left"/>
    </xf>
    <xf numFmtId="2" fontId="4" fillId="0" borderId="0" xfId="6" applyNumberFormat="1" applyFont="1" applyFill="1" applyBorder="1" applyAlignment="1">
      <alignment horizontal="center"/>
    </xf>
    <xf numFmtId="0" fontId="21" fillId="13" borderId="30" xfId="0" applyFont="1" applyFill="1" applyBorder="1" applyAlignment="1">
      <alignment horizontal="center" vertical="center"/>
    </xf>
    <xf numFmtId="0" fontId="21" fillId="13" borderId="31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1" fillId="13" borderId="10" xfId="0" applyFont="1" applyFill="1" applyBorder="1" applyAlignment="1">
      <alignment horizontal="center" vertical="center"/>
    </xf>
    <xf numFmtId="0" fontId="21" fillId="13" borderId="0" xfId="0" applyFont="1" applyFill="1" applyBorder="1" applyAlignment="1">
      <alignment horizontal="center" vertical="center"/>
    </xf>
    <xf numFmtId="0" fontId="21" fillId="13" borderId="11" xfId="0" applyFont="1" applyFill="1" applyBorder="1" applyAlignment="1">
      <alignment horizontal="center" vertical="center"/>
    </xf>
    <xf numFmtId="38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66" fontId="4" fillId="3" borderId="15" xfId="0" applyNumberFormat="1" applyFont="1" applyFill="1" applyBorder="1" applyAlignment="1" applyProtection="1">
      <alignment horizontal="left"/>
    </xf>
  </cellXfs>
  <cellStyles count="23">
    <cellStyle name="Comma 2" xfId="19" xr:uid="{00000000-0005-0000-0000-000000000000}"/>
    <cellStyle name="Comma0" xfId="1" xr:uid="{00000000-0005-0000-0000-000001000000}"/>
    <cellStyle name="Comma0 2" xfId="11" xr:uid="{00000000-0005-0000-0000-000002000000}"/>
    <cellStyle name="Currency" xfId="2" builtinId="4"/>
    <cellStyle name="Currency 2" xfId="12" xr:uid="{00000000-0005-0000-0000-000004000000}"/>
    <cellStyle name="Currency0" xfId="3" xr:uid="{00000000-0005-0000-0000-000005000000}"/>
    <cellStyle name="Currency0 2" xfId="13" xr:uid="{00000000-0005-0000-0000-000006000000}"/>
    <cellStyle name="Date" xfId="4" xr:uid="{00000000-0005-0000-0000-000007000000}"/>
    <cellStyle name="Date 2" xfId="14" xr:uid="{00000000-0005-0000-0000-000008000000}"/>
    <cellStyle name="Fixed" xfId="5" xr:uid="{00000000-0005-0000-0000-000009000000}"/>
    <cellStyle name="Fixed 2" xfId="15" xr:uid="{00000000-0005-0000-0000-00000A000000}"/>
    <cellStyle name="Fixed_NDOR ICE for WETLANDS 8.2.10" xfId="6" xr:uid="{00000000-0005-0000-0000-00000B000000}"/>
    <cellStyle name="Heading 1" xfId="7" builtinId="16" customBuiltin="1"/>
    <cellStyle name="Heading 2" xfId="8" builtinId="17" customBuiltin="1"/>
    <cellStyle name="Hyperlink" xfId="9" builtinId="8"/>
    <cellStyle name="Normal" xfId="0" builtinId="0"/>
    <cellStyle name="Normal 2" xfId="18" xr:uid="{00000000-0005-0000-0000-000010000000}"/>
    <cellStyle name="Normal 2 2 2" xfId="22" xr:uid="{00000000-0005-0000-0000-000011000000}"/>
    <cellStyle name="Normal 3 2" xfId="21" xr:uid="{00000000-0005-0000-0000-000012000000}"/>
    <cellStyle name="Percent" xfId="17" builtinId="5"/>
    <cellStyle name="Percent 2" xfId="20" xr:uid="{00000000-0005-0000-0000-000014000000}"/>
    <cellStyle name="Total" xfId="10" builtinId="25" customBuiltin="1"/>
    <cellStyle name="Total 2" xfId="16" xr:uid="{00000000-0005-0000-0000-000016000000}"/>
  </cellStyles>
  <dxfs count="58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ojects\09-129-06%20NDOR%20LPA%20ICE%20Webinar\Webinar%20Materials\Samples\LPA%20ICE%20for%20WETLANDS%20Samp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LPA's Estimate of Hours"/>
      <sheetName val="Labor Rates"/>
      <sheetName val="Direct Expenses"/>
      <sheetName val="Project Cost"/>
      <sheetName val="Cost by Task"/>
      <sheetName val="Consultant Estimate of Hours"/>
      <sheetName val="Negotiations"/>
      <sheetName val="Final Hours"/>
      <sheetName val="Assumptions-Notes"/>
    </sheetNames>
    <sheetDataSet>
      <sheetData sheetId="0"/>
      <sheetData sheetId="1"/>
      <sheetData sheetId="2">
        <row r="35">
          <cell r="B35" t="str">
            <v>=</v>
          </cell>
        </row>
        <row r="36">
          <cell r="B36" t="str">
            <v>=</v>
          </cell>
        </row>
        <row r="37">
          <cell r="B37" t="str">
            <v>=</v>
          </cell>
        </row>
        <row r="38">
          <cell r="B38" t="str">
            <v>=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gsa.gov/portal/category/104715" TargetMode="External"/><Relationship Id="rId1" Type="http://schemas.openxmlformats.org/officeDocument/2006/relationships/hyperlink" Target="http://www.gsa.gov/portal/category/10471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B225"/>
  <sheetViews>
    <sheetView showZeros="0" tabSelected="1" view="pageBreakPreview" topLeftCell="A3" zoomScale="99" zoomScaleNormal="99" zoomScaleSheetLayoutView="99" zoomScalePageLayoutView="10" workbookViewId="0">
      <selection activeCell="AD27" sqref="AD27"/>
    </sheetView>
  </sheetViews>
  <sheetFormatPr defaultColWidth="4.7109375" defaultRowHeight="14.25" outlineLevelRow="1" x14ac:dyDescent="0.2"/>
  <cols>
    <col min="1" max="1" width="7.28515625" style="358" customWidth="1"/>
    <col min="2" max="2" width="7" style="351" customWidth="1"/>
    <col min="3" max="3" width="47.140625" style="303" customWidth="1"/>
    <col min="4" max="4" width="12.7109375" style="303" customWidth="1"/>
    <col min="5" max="5" width="3.42578125" style="303" customWidth="1"/>
    <col min="6" max="6" width="2.85546875" style="303" customWidth="1"/>
    <col min="7" max="7" width="9.7109375" style="303" customWidth="1"/>
    <col min="8" max="8" width="2.85546875" style="303" customWidth="1"/>
    <col min="9" max="9" width="4.7109375" style="303" customWidth="1"/>
    <col min="10" max="10" width="3.7109375" style="303" customWidth="1"/>
    <col min="11" max="11" width="4.42578125" style="303" customWidth="1"/>
    <col min="12" max="22" width="7.7109375" style="340" customWidth="1"/>
    <col min="23" max="23" width="9.140625" style="340" bestFit="1" customWidth="1"/>
    <col min="24" max="24" width="7.85546875" style="340" bestFit="1" customWidth="1"/>
    <col min="25" max="25" width="4.7109375" style="303"/>
    <col min="26" max="26" width="11" style="303" bestFit="1" customWidth="1"/>
    <col min="27" max="16384" width="4.7109375" style="303"/>
  </cols>
  <sheetData>
    <row r="1" spans="1:54" ht="35.25" customHeight="1" x14ac:dyDescent="0.25">
      <c r="A1" s="455" t="s">
        <v>149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359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</row>
    <row r="2" spans="1:54" ht="35.25" customHeight="1" x14ac:dyDescent="0.25">
      <c r="A2" s="468" t="s">
        <v>88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359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</row>
    <row r="3" spans="1:54" ht="19.5" customHeight="1" x14ac:dyDescent="0.2">
      <c r="A3" s="352"/>
      <c r="B3" s="343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59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  <c r="AW3" s="302"/>
      <c r="AX3" s="302"/>
      <c r="AY3" s="302"/>
      <c r="AZ3" s="302"/>
      <c r="BA3" s="302"/>
      <c r="BB3" s="302"/>
    </row>
    <row r="4" spans="1:54" ht="20.25" customHeight="1" thickBot="1" x14ac:dyDescent="0.3">
      <c r="A4" s="353"/>
      <c r="B4" s="345"/>
      <c r="C4" s="305" t="s">
        <v>74</v>
      </c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304"/>
      <c r="T4" s="304"/>
      <c r="U4" s="304"/>
      <c r="V4" s="304"/>
      <c r="W4" s="304"/>
      <c r="X4" s="359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  <c r="AT4" s="302"/>
      <c r="AU4" s="302"/>
      <c r="AV4" s="302"/>
      <c r="AW4" s="302"/>
      <c r="AX4" s="302"/>
      <c r="AY4" s="302"/>
      <c r="AZ4" s="302"/>
      <c r="BA4" s="302"/>
      <c r="BB4" s="302"/>
    </row>
    <row r="5" spans="1:54" ht="19.5" customHeight="1" thickBot="1" x14ac:dyDescent="0.3">
      <c r="A5" s="353"/>
      <c r="B5" s="343"/>
      <c r="C5" s="306" t="s">
        <v>75</v>
      </c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304"/>
      <c r="T5" s="304"/>
      <c r="U5" s="304"/>
      <c r="V5" s="304"/>
      <c r="W5" s="304"/>
      <c r="X5" s="359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  <c r="AK5" s="302"/>
      <c r="AL5" s="302"/>
      <c r="AM5" s="302"/>
      <c r="AN5" s="302"/>
      <c r="AO5" s="302"/>
      <c r="AP5" s="302"/>
      <c r="AQ5" s="302"/>
      <c r="AR5" s="302"/>
      <c r="AS5" s="302"/>
      <c r="AT5" s="302"/>
      <c r="AU5" s="302"/>
      <c r="AV5" s="302"/>
      <c r="AW5" s="302"/>
      <c r="AX5" s="302"/>
      <c r="AY5" s="302"/>
      <c r="AZ5" s="302"/>
      <c r="BA5" s="302"/>
      <c r="BB5" s="302"/>
    </row>
    <row r="6" spans="1:54" ht="19.5" customHeight="1" thickBot="1" x14ac:dyDescent="0.3">
      <c r="A6" s="353"/>
      <c r="B6" s="344"/>
      <c r="C6" s="305" t="s">
        <v>76</v>
      </c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304"/>
      <c r="T6" s="308"/>
      <c r="U6" s="308"/>
      <c r="V6" s="308"/>
      <c r="W6" s="308"/>
      <c r="X6" s="359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2"/>
      <c r="AP6" s="302"/>
      <c r="AQ6" s="302"/>
      <c r="AR6" s="302"/>
      <c r="AS6" s="302"/>
      <c r="AT6" s="302"/>
      <c r="AU6" s="302"/>
      <c r="AV6" s="302"/>
      <c r="AW6" s="302"/>
      <c r="AX6" s="302"/>
      <c r="AY6" s="302"/>
      <c r="AZ6" s="302"/>
      <c r="BA6" s="302"/>
      <c r="BB6" s="302"/>
    </row>
    <row r="7" spans="1:54" ht="19.5" customHeight="1" thickBot="1" x14ac:dyDescent="0.3">
      <c r="A7" s="353"/>
      <c r="B7" s="344"/>
      <c r="C7" s="305" t="s">
        <v>77</v>
      </c>
      <c r="D7" s="467"/>
      <c r="E7" s="467"/>
      <c r="F7" s="467"/>
      <c r="G7" s="467"/>
      <c r="H7" s="467"/>
      <c r="I7" s="467"/>
      <c r="J7" s="467"/>
      <c r="K7" s="467"/>
      <c r="L7" s="467"/>
      <c r="M7" s="467"/>
      <c r="N7" s="467"/>
      <c r="O7" s="467"/>
      <c r="P7" s="467"/>
      <c r="Q7" s="467"/>
      <c r="R7" s="467"/>
      <c r="S7" s="304"/>
      <c r="T7" s="308"/>
      <c r="U7" s="308"/>
      <c r="V7" s="308"/>
      <c r="W7" s="308"/>
      <c r="X7" s="359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</row>
    <row r="8" spans="1:54" ht="19.5" customHeight="1" thickBot="1" x14ac:dyDescent="0.3">
      <c r="A8" s="353"/>
      <c r="B8" s="344"/>
      <c r="C8" s="305" t="s">
        <v>78</v>
      </c>
      <c r="D8" s="467"/>
      <c r="E8" s="467"/>
      <c r="F8" s="467"/>
      <c r="G8" s="467"/>
      <c r="H8" s="467"/>
      <c r="I8" s="467"/>
      <c r="J8" s="467"/>
      <c r="K8" s="467"/>
      <c r="L8" s="467"/>
      <c r="M8" s="467"/>
      <c r="N8" s="467"/>
      <c r="O8" s="467"/>
      <c r="P8" s="467"/>
      <c r="Q8" s="467"/>
      <c r="R8" s="467"/>
      <c r="S8" s="304"/>
      <c r="T8" s="308"/>
      <c r="U8" s="308"/>
      <c r="V8" s="308"/>
      <c r="W8" s="308"/>
      <c r="X8" s="359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  <c r="AP8" s="302"/>
      <c r="AQ8" s="302"/>
      <c r="AR8" s="302"/>
      <c r="AS8" s="302"/>
      <c r="AT8" s="302"/>
      <c r="AU8" s="302"/>
      <c r="AV8" s="302"/>
      <c r="AW8" s="302"/>
      <c r="AX8" s="302"/>
      <c r="AY8" s="302"/>
      <c r="AZ8" s="302"/>
      <c r="BA8" s="302"/>
      <c r="BB8" s="302"/>
    </row>
    <row r="9" spans="1:54" ht="19.5" customHeight="1" thickBot="1" x14ac:dyDescent="0.3">
      <c r="A9" s="353"/>
      <c r="B9" s="346"/>
      <c r="C9" s="305" t="s">
        <v>80</v>
      </c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  <c r="Q9" s="450"/>
      <c r="R9" s="450"/>
      <c r="S9" s="304"/>
      <c r="T9" s="304"/>
      <c r="U9" s="308"/>
      <c r="V9" s="308"/>
      <c r="W9" s="308"/>
      <c r="X9" s="359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02"/>
      <c r="AK9" s="302"/>
      <c r="AL9" s="302"/>
      <c r="AM9" s="302"/>
      <c r="AN9" s="302"/>
      <c r="AO9" s="302"/>
      <c r="AP9" s="302"/>
      <c r="AQ9" s="302"/>
      <c r="AR9" s="302"/>
      <c r="AS9" s="302"/>
      <c r="AT9" s="302"/>
      <c r="AU9" s="302"/>
      <c r="AV9" s="302"/>
      <c r="AW9" s="302"/>
      <c r="AX9" s="302"/>
      <c r="AY9" s="302"/>
      <c r="AZ9" s="302"/>
      <c r="BA9" s="302"/>
      <c r="BB9" s="302"/>
    </row>
    <row r="10" spans="1:54" ht="19.5" customHeight="1" thickBot="1" x14ac:dyDescent="0.3">
      <c r="A10" s="353"/>
      <c r="B10" s="346"/>
      <c r="C10" s="305" t="s">
        <v>79</v>
      </c>
      <c r="D10" s="450"/>
      <c r="E10" s="450"/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0"/>
      <c r="R10" s="450"/>
      <c r="S10" s="304"/>
      <c r="T10" s="308"/>
      <c r="U10" s="308"/>
      <c r="V10" s="308"/>
      <c r="W10" s="308"/>
      <c r="X10" s="359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02"/>
      <c r="AK10" s="302"/>
      <c r="AL10" s="302"/>
      <c r="AM10" s="302"/>
      <c r="AN10" s="302"/>
      <c r="AO10" s="302"/>
      <c r="AP10" s="302"/>
      <c r="AQ10" s="302"/>
      <c r="AR10" s="302"/>
      <c r="AS10" s="302"/>
      <c r="AT10" s="302"/>
      <c r="AU10" s="302"/>
      <c r="AV10" s="302"/>
      <c r="AW10" s="302"/>
      <c r="AX10" s="302"/>
      <c r="AY10" s="302"/>
      <c r="AZ10" s="302"/>
      <c r="BA10" s="302"/>
      <c r="BB10" s="302"/>
    </row>
    <row r="11" spans="1:54" ht="19.5" customHeight="1" thickBot="1" x14ac:dyDescent="0.3">
      <c r="A11" s="353"/>
      <c r="B11" s="346"/>
      <c r="C11" s="305" t="s">
        <v>103</v>
      </c>
      <c r="D11" s="450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S11" s="308"/>
      <c r="T11" s="308"/>
      <c r="U11" s="308"/>
      <c r="V11" s="308"/>
      <c r="W11" s="308"/>
      <c r="X11" s="359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  <c r="AT11" s="302"/>
      <c r="AU11" s="302"/>
      <c r="AV11" s="302"/>
      <c r="AW11" s="302"/>
      <c r="AX11" s="302"/>
      <c r="AY11" s="302"/>
      <c r="AZ11" s="302"/>
      <c r="BA11" s="302"/>
      <c r="BB11" s="302"/>
    </row>
    <row r="12" spans="1:54" ht="19.5" customHeight="1" thickBot="1" x14ac:dyDescent="0.3">
      <c r="A12" s="353"/>
      <c r="B12" s="346"/>
      <c r="C12" s="305" t="s">
        <v>79</v>
      </c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50"/>
      <c r="R12" s="450"/>
      <c r="S12" s="308"/>
      <c r="T12" s="308"/>
      <c r="U12" s="308"/>
      <c r="V12" s="308"/>
      <c r="W12" s="308"/>
      <c r="X12" s="359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2"/>
      <c r="BB12" s="302"/>
    </row>
    <row r="13" spans="1:54" ht="20.25" customHeight="1" thickBot="1" x14ac:dyDescent="0.3">
      <c r="A13" s="353"/>
      <c r="B13" s="346"/>
      <c r="C13" s="305" t="s">
        <v>145</v>
      </c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450"/>
      <c r="S13" s="308"/>
      <c r="T13" s="308"/>
      <c r="U13" s="308"/>
      <c r="V13" s="308"/>
      <c r="W13" s="308"/>
      <c r="X13" s="339"/>
      <c r="Y13" s="302"/>
      <c r="Z13" s="302"/>
      <c r="AA13" s="302"/>
      <c r="AB13" s="302"/>
      <c r="AC13" s="302"/>
      <c r="AD13" s="302"/>
      <c r="AE13" s="302"/>
      <c r="AF13" s="302"/>
      <c r="AG13" s="302"/>
      <c r="AH13" s="302"/>
      <c r="AI13" s="302"/>
      <c r="AJ13" s="302"/>
      <c r="AK13" s="302"/>
      <c r="AL13" s="302"/>
      <c r="AM13" s="302"/>
      <c r="AN13" s="302"/>
      <c r="AO13" s="302"/>
      <c r="AP13" s="302"/>
      <c r="AQ13" s="302"/>
      <c r="AR13" s="302"/>
      <c r="AS13" s="302"/>
      <c r="AT13" s="302"/>
      <c r="AU13" s="302"/>
      <c r="AV13" s="302"/>
      <c r="AW13" s="302"/>
      <c r="AX13" s="302"/>
      <c r="AY13" s="302"/>
      <c r="AZ13" s="302"/>
      <c r="BA13" s="302"/>
      <c r="BB13" s="302"/>
    </row>
    <row r="14" spans="1:54" ht="20.25" customHeight="1" thickBot="1" x14ac:dyDescent="0.3">
      <c r="A14" s="353"/>
      <c r="B14" s="346"/>
      <c r="C14" s="305" t="s">
        <v>79</v>
      </c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0"/>
      <c r="O14" s="450"/>
      <c r="P14" s="450"/>
      <c r="Q14" s="450"/>
      <c r="R14" s="450"/>
      <c r="S14" s="308"/>
      <c r="T14" s="308"/>
      <c r="U14" s="308"/>
      <c r="V14" s="308"/>
      <c r="W14" s="308"/>
      <c r="X14" s="339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302"/>
      <c r="AS14" s="302"/>
      <c r="AT14" s="302"/>
      <c r="AU14" s="302"/>
      <c r="AV14" s="302"/>
      <c r="AW14" s="302"/>
      <c r="AX14" s="302"/>
      <c r="AY14" s="302"/>
      <c r="AZ14" s="302"/>
      <c r="BA14" s="302"/>
      <c r="BB14" s="302"/>
    </row>
    <row r="15" spans="1:54" ht="19.5" customHeight="1" thickBot="1" x14ac:dyDescent="0.3">
      <c r="A15" s="353"/>
      <c r="B15" s="346"/>
      <c r="C15" s="310" t="s">
        <v>81</v>
      </c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  <c r="O15" s="451"/>
      <c r="P15" s="451"/>
      <c r="Q15" s="451"/>
      <c r="R15" s="451"/>
      <c r="S15" s="308"/>
      <c r="T15" s="308"/>
      <c r="U15" s="308"/>
      <c r="V15" s="308"/>
      <c r="W15" s="308"/>
      <c r="X15" s="339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  <c r="AW15" s="302"/>
      <c r="AX15" s="302"/>
      <c r="AY15" s="302"/>
      <c r="AZ15" s="302"/>
      <c r="BA15" s="302"/>
      <c r="BB15" s="302"/>
    </row>
    <row r="16" spans="1:54" ht="16.5" customHeight="1" x14ac:dyDescent="0.2">
      <c r="A16" s="354"/>
      <c r="B16" s="346"/>
      <c r="C16" s="309"/>
      <c r="D16" s="311"/>
      <c r="E16" s="311"/>
      <c r="F16" s="311"/>
      <c r="G16" s="311"/>
      <c r="H16" s="311"/>
      <c r="I16" s="311"/>
      <c r="J16" s="311"/>
      <c r="K16" s="311"/>
      <c r="L16" s="312"/>
      <c r="M16" s="312"/>
      <c r="N16" s="312"/>
      <c r="O16" s="304"/>
      <c r="P16" s="304"/>
      <c r="Q16" s="304"/>
      <c r="R16" s="304"/>
      <c r="S16" s="308"/>
      <c r="T16" s="308"/>
      <c r="U16" s="308"/>
      <c r="V16" s="308"/>
      <c r="W16" s="308"/>
      <c r="X16" s="339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2"/>
      <c r="AW16" s="302"/>
      <c r="AX16" s="302"/>
      <c r="AY16" s="302"/>
      <c r="AZ16" s="302"/>
      <c r="BA16" s="302"/>
      <c r="BB16" s="302"/>
    </row>
    <row r="17" spans="1:80" ht="15.75" customHeight="1" thickBot="1" x14ac:dyDescent="0.25">
      <c r="A17" s="355"/>
      <c r="B17" s="343"/>
      <c r="C17" s="313"/>
      <c r="D17" s="313"/>
      <c r="E17" s="313"/>
      <c r="F17" s="313"/>
      <c r="G17" s="313"/>
      <c r="H17" s="313"/>
      <c r="I17" s="313"/>
      <c r="J17" s="314"/>
      <c r="K17" s="304"/>
      <c r="L17" s="304"/>
      <c r="M17" s="304"/>
      <c r="N17" s="304"/>
      <c r="O17" s="304"/>
      <c r="P17" s="304"/>
      <c r="Q17" s="304"/>
      <c r="R17" s="457"/>
      <c r="S17" s="457"/>
      <c r="T17" s="315"/>
      <c r="U17" s="315"/>
      <c r="V17" s="315"/>
      <c r="W17" s="304"/>
      <c r="X17" s="339"/>
      <c r="Y17" s="302"/>
      <c r="Z17" s="302"/>
      <c r="AA17" s="302"/>
      <c r="AB17" s="302"/>
      <c r="AC17" s="302"/>
      <c r="AD17" s="302"/>
      <c r="AE17" s="302"/>
      <c r="AF17" s="302"/>
      <c r="AG17" s="302"/>
      <c r="AH17" s="302"/>
      <c r="AI17" s="302"/>
      <c r="AJ17" s="302"/>
      <c r="AK17" s="302"/>
      <c r="AL17" s="302"/>
      <c r="AM17" s="302"/>
      <c r="AN17" s="302"/>
      <c r="AO17" s="302"/>
      <c r="AP17" s="302"/>
      <c r="AQ17" s="302"/>
      <c r="AR17" s="302"/>
      <c r="AS17" s="302"/>
      <c r="AT17" s="302"/>
      <c r="AU17" s="302"/>
      <c r="AV17" s="302"/>
      <c r="AW17" s="302"/>
      <c r="AX17" s="302"/>
      <c r="AY17" s="302"/>
      <c r="AZ17" s="302"/>
      <c r="BA17" s="302"/>
      <c r="BB17" s="302"/>
    </row>
    <row r="18" spans="1:80" s="316" customFormat="1" ht="17.25" customHeight="1" x14ac:dyDescent="0.25">
      <c r="A18" s="458" t="s">
        <v>24</v>
      </c>
      <c r="B18" s="459"/>
      <c r="C18" s="459"/>
      <c r="D18" s="459"/>
      <c r="E18" s="459"/>
      <c r="F18" s="459"/>
      <c r="G18" s="459"/>
      <c r="H18" s="459"/>
      <c r="I18" s="459"/>
      <c r="J18" s="459"/>
      <c r="K18" s="460"/>
      <c r="L18" s="464" t="s">
        <v>122</v>
      </c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6"/>
      <c r="X18" s="359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</row>
    <row r="19" spans="1:80" s="316" customFormat="1" ht="17.25" customHeight="1" x14ac:dyDescent="0.25">
      <c r="A19" s="461"/>
      <c r="B19" s="462"/>
      <c r="C19" s="462"/>
      <c r="D19" s="462"/>
      <c r="E19" s="462"/>
      <c r="F19" s="462"/>
      <c r="G19" s="462"/>
      <c r="H19" s="462"/>
      <c r="I19" s="462"/>
      <c r="J19" s="462"/>
      <c r="K19" s="463"/>
      <c r="L19" s="317" t="str">
        <f>A37</f>
        <v>PR</v>
      </c>
      <c r="M19" s="317" t="str">
        <f>A38</f>
        <v>RLS</v>
      </c>
      <c r="N19" s="317" t="str">
        <f>A39</f>
        <v>ENV</v>
      </c>
      <c r="O19" s="317" t="str">
        <f>G37</f>
        <v>PM</v>
      </c>
      <c r="P19" s="317" t="str">
        <f>G40</f>
        <v>SENG</v>
      </c>
      <c r="Q19" s="317" t="str">
        <f>G38</f>
        <v>ENG</v>
      </c>
      <c r="R19" s="317" t="str">
        <f>G39</f>
        <v>SDES</v>
      </c>
      <c r="S19" s="317" t="str">
        <f>A40</f>
        <v>ADM</v>
      </c>
      <c r="T19" s="317" t="str">
        <f>Q37</f>
        <v>SPC</v>
      </c>
      <c r="U19" s="317" t="str">
        <f>Q38</f>
        <v>SUR</v>
      </c>
      <c r="V19" s="317" t="str">
        <f>Q39</f>
        <v>STRE</v>
      </c>
      <c r="W19" s="318" t="s">
        <v>4</v>
      </c>
      <c r="X19" s="359"/>
      <c r="Y19" s="302"/>
      <c r="Z19" s="302"/>
      <c r="AA19" s="302"/>
      <c r="AB19" s="302"/>
      <c r="AC19" s="302"/>
      <c r="AD19" s="302"/>
      <c r="AE19" s="302"/>
      <c r="AF19" s="302"/>
      <c r="AG19" s="302"/>
      <c r="AH19" s="302"/>
      <c r="AI19" s="302"/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2"/>
      <c r="AW19" s="302"/>
      <c r="AX19" s="302"/>
      <c r="AY19" s="302"/>
      <c r="AZ19" s="302"/>
      <c r="BA19" s="302"/>
      <c r="BB19" s="302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</row>
    <row r="20" spans="1:80" s="316" customFormat="1" ht="19.5" customHeight="1" x14ac:dyDescent="0.25">
      <c r="A20" s="452"/>
      <c r="B20" s="453"/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4"/>
      <c r="X20" s="359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2"/>
      <c r="AW20" s="302"/>
      <c r="AX20" s="302"/>
      <c r="AY20" s="302"/>
      <c r="AZ20" s="302"/>
      <c r="BA20" s="302"/>
      <c r="BB20" s="302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</row>
    <row r="21" spans="1:80" ht="17.25" customHeight="1" x14ac:dyDescent="0.25">
      <c r="A21" s="325" t="s">
        <v>143</v>
      </c>
      <c r="B21" s="347"/>
      <c r="C21" s="319"/>
      <c r="D21" s="319"/>
      <c r="E21" s="319"/>
      <c r="F21" s="319"/>
      <c r="G21" s="319"/>
      <c r="H21" s="319"/>
      <c r="I21" s="319"/>
      <c r="J21" s="319"/>
      <c r="K21" s="319"/>
      <c r="L21" s="320">
        <f>SUM(L22:L28)</f>
        <v>0</v>
      </c>
      <c r="M21" s="320">
        <f t="shared" ref="M21:V21" si="0">SUM(M22:M28)</f>
        <v>0</v>
      </c>
      <c r="N21" s="320">
        <f t="shared" si="0"/>
        <v>0</v>
      </c>
      <c r="O21" s="320">
        <f t="shared" si="0"/>
        <v>0</v>
      </c>
      <c r="P21" s="320">
        <f t="shared" si="0"/>
        <v>0</v>
      </c>
      <c r="Q21" s="320">
        <f t="shared" si="0"/>
        <v>0</v>
      </c>
      <c r="R21" s="320">
        <f t="shared" si="0"/>
        <v>0</v>
      </c>
      <c r="S21" s="320">
        <f t="shared" si="0"/>
        <v>0</v>
      </c>
      <c r="T21" s="320">
        <f t="shared" si="0"/>
        <v>0</v>
      </c>
      <c r="U21" s="320">
        <f t="shared" si="0"/>
        <v>0</v>
      </c>
      <c r="V21" s="320">
        <f t="shared" si="0"/>
        <v>0</v>
      </c>
      <c r="W21" s="321">
        <f>SUM(L21:V21)</f>
        <v>0</v>
      </c>
      <c r="X21" s="360">
        <f>W21</f>
        <v>0</v>
      </c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  <c r="AN21" s="302"/>
      <c r="AO21" s="302"/>
      <c r="AP21" s="302"/>
      <c r="AQ21" s="302"/>
      <c r="AR21" s="302"/>
      <c r="AS21" s="302"/>
      <c r="AT21" s="302"/>
      <c r="AU21" s="302"/>
      <c r="AV21" s="302"/>
      <c r="AW21" s="302"/>
      <c r="AX21" s="302"/>
      <c r="AY21" s="302"/>
      <c r="AZ21" s="302"/>
      <c r="BA21" s="302"/>
      <c r="BB21" s="302"/>
    </row>
    <row r="22" spans="1:80" ht="17.25" customHeight="1" outlineLevel="1" x14ac:dyDescent="0.2">
      <c r="A22" s="356">
        <v>1</v>
      </c>
      <c r="B22" s="448" t="s">
        <v>107</v>
      </c>
      <c r="C22" s="448"/>
      <c r="D22" s="448"/>
      <c r="E22" s="448"/>
      <c r="F22" s="448"/>
      <c r="G22" s="448"/>
      <c r="H22" s="448"/>
      <c r="I22" s="448"/>
      <c r="J22" s="448"/>
      <c r="K22" s="448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3">
        <f>SUM(L22:V22)</f>
        <v>0</v>
      </c>
      <c r="X22" s="359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  <c r="AK22" s="302"/>
      <c r="AL22" s="302"/>
      <c r="AM22" s="302"/>
      <c r="AN22" s="302"/>
      <c r="AO22" s="302"/>
      <c r="AP22" s="302"/>
      <c r="AQ22" s="302"/>
      <c r="AR22" s="302"/>
      <c r="AS22" s="302"/>
      <c r="AT22" s="302"/>
      <c r="AU22" s="302"/>
      <c r="AV22" s="302"/>
      <c r="AW22" s="302"/>
      <c r="AX22" s="302"/>
      <c r="AY22" s="302"/>
      <c r="AZ22" s="302"/>
      <c r="BA22" s="302"/>
      <c r="BB22" s="302"/>
    </row>
    <row r="23" spans="1:80" ht="17.25" customHeight="1" outlineLevel="1" x14ac:dyDescent="0.2">
      <c r="A23" s="356">
        <v>2</v>
      </c>
      <c r="B23" s="447" t="s">
        <v>141</v>
      </c>
      <c r="C23" s="444"/>
      <c r="D23" s="444"/>
      <c r="E23" s="444"/>
      <c r="F23" s="444"/>
      <c r="G23" s="444"/>
      <c r="H23" s="444"/>
      <c r="I23" s="444"/>
      <c r="J23" s="444"/>
      <c r="K23" s="444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3"/>
      <c r="X23" s="359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2"/>
      <c r="BB23" s="302"/>
    </row>
    <row r="24" spans="1:80" ht="17.25" customHeight="1" outlineLevel="1" x14ac:dyDescent="0.2">
      <c r="A24" s="356">
        <v>3</v>
      </c>
      <c r="B24" s="447" t="s">
        <v>147</v>
      </c>
      <c r="C24" s="446"/>
      <c r="D24" s="446"/>
      <c r="E24" s="446"/>
      <c r="F24" s="446"/>
      <c r="G24" s="446"/>
      <c r="H24" s="446"/>
      <c r="I24" s="446"/>
      <c r="J24" s="446"/>
      <c r="K24" s="446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3"/>
      <c r="X24" s="359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</row>
    <row r="25" spans="1:80" ht="17.25" customHeight="1" outlineLevel="1" x14ac:dyDescent="0.2">
      <c r="A25" s="356">
        <v>4</v>
      </c>
      <c r="B25" s="445" t="s">
        <v>148</v>
      </c>
      <c r="C25" s="446"/>
      <c r="D25" s="446"/>
      <c r="E25" s="446"/>
      <c r="F25" s="446"/>
      <c r="G25" s="446"/>
      <c r="H25" s="446"/>
      <c r="I25" s="446"/>
      <c r="J25" s="446"/>
      <c r="K25" s="446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3"/>
      <c r="X25" s="359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</row>
    <row r="26" spans="1:80" ht="17.25" customHeight="1" outlineLevel="1" x14ac:dyDescent="0.2">
      <c r="A26" s="356">
        <v>5</v>
      </c>
      <c r="B26" s="448" t="s">
        <v>123</v>
      </c>
      <c r="C26" s="449"/>
      <c r="D26" s="449"/>
      <c r="E26" s="449"/>
      <c r="F26" s="449"/>
      <c r="G26" s="449"/>
      <c r="H26" s="449"/>
      <c r="I26" s="449"/>
      <c r="J26" s="449"/>
      <c r="K26" s="449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3"/>
      <c r="X26" s="359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2"/>
      <c r="AW26" s="302"/>
      <c r="AX26" s="302"/>
      <c r="AY26" s="302"/>
      <c r="AZ26" s="302"/>
      <c r="BA26" s="302"/>
      <c r="BB26" s="302"/>
    </row>
    <row r="27" spans="1:80" ht="17.25" customHeight="1" outlineLevel="1" x14ac:dyDescent="0.2">
      <c r="A27" s="356">
        <v>6</v>
      </c>
      <c r="B27" s="448" t="s">
        <v>142</v>
      </c>
      <c r="C27" s="448"/>
      <c r="D27" s="448"/>
      <c r="E27" s="448"/>
      <c r="F27" s="448"/>
      <c r="G27" s="448"/>
      <c r="H27" s="448"/>
      <c r="I27" s="448"/>
      <c r="J27" s="448"/>
      <c r="K27" s="448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3"/>
      <c r="X27" s="359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302"/>
      <c r="AJ27" s="302"/>
      <c r="AK27" s="302"/>
      <c r="AL27" s="302"/>
      <c r="AM27" s="302"/>
      <c r="AN27" s="302"/>
      <c r="AO27" s="302"/>
      <c r="AP27" s="302"/>
      <c r="AQ27" s="302"/>
      <c r="AR27" s="302"/>
      <c r="AS27" s="302"/>
      <c r="AT27" s="302"/>
      <c r="AU27" s="302"/>
      <c r="AV27" s="302"/>
      <c r="AW27" s="302"/>
      <c r="AX27" s="302"/>
      <c r="AY27" s="302"/>
      <c r="AZ27" s="302"/>
      <c r="BA27" s="302"/>
      <c r="BB27" s="302"/>
    </row>
    <row r="28" spans="1:80" ht="17.25" customHeight="1" outlineLevel="1" x14ac:dyDescent="0.2">
      <c r="A28" s="356">
        <v>7</v>
      </c>
      <c r="B28" s="362" t="s">
        <v>150</v>
      </c>
      <c r="C28" s="362"/>
      <c r="D28" s="362"/>
      <c r="E28" s="362"/>
      <c r="F28" s="362"/>
      <c r="G28" s="362"/>
      <c r="H28" s="362"/>
      <c r="I28" s="362"/>
      <c r="J28" s="362"/>
      <c r="K28" s="36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3"/>
      <c r="X28" s="359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2"/>
      <c r="AW28" s="302"/>
      <c r="AX28" s="302"/>
      <c r="AY28" s="302"/>
      <c r="AZ28" s="302"/>
      <c r="BA28" s="302"/>
      <c r="BB28" s="302"/>
    </row>
    <row r="29" spans="1:80" ht="17.25" customHeight="1" x14ac:dyDescent="0.25">
      <c r="A29" s="325" t="s">
        <v>124</v>
      </c>
      <c r="B29" s="347"/>
      <c r="C29" s="361"/>
      <c r="D29" s="361"/>
      <c r="E29" s="361"/>
      <c r="F29" s="361"/>
      <c r="G29" s="361"/>
      <c r="H29" s="361"/>
      <c r="I29" s="361"/>
      <c r="J29" s="361"/>
      <c r="K29" s="361"/>
      <c r="L29" s="320">
        <f>SUM(L30:L31)</f>
        <v>0</v>
      </c>
      <c r="M29" s="320">
        <f t="shared" ref="M29:V29" si="1">SUM(M30:M31)</f>
        <v>0</v>
      </c>
      <c r="N29" s="320">
        <f t="shared" si="1"/>
        <v>0</v>
      </c>
      <c r="O29" s="320">
        <f t="shared" si="1"/>
        <v>0</v>
      </c>
      <c r="P29" s="320">
        <f t="shared" si="1"/>
        <v>0</v>
      </c>
      <c r="Q29" s="320">
        <f t="shared" si="1"/>
        <v>0</v>
      </c>
      <c r="R29" s="320">
        <f t="shared" si="1"/>
        <v>0</v>
      </c>
      <c r="S29" s="320">
        <f t="shared" si="1"/>
        <v>0</v>
      </c>
      <c r="T29" s="320">
        <f t="shared" si="1"/>
        <v>0</v>
      </c>
      <c r="U29" s="320">
        <f t="shared" si="1"/>
        <v>0</v>
      </c>
      <c r="V29" s="320">
        <f t="shared" si="1"/>
        <v>0</v>
      </c>
      <c r="W29" s="321">
        <f>SUM(L29:V29)</f>
        <v>0</v>
      </c>
      <c r="X29" s="360">
        <f>W29</f>
        <v>0</v>
      </c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2"/>
      <c r="AJ29" s="302"/>
      <c r="AK29" s="302"/>
      <c r="AL29" s="302"/>
      <c r="AM29" s="302"/>
      <c r="AN29" s="302"/>
      <c r="AO29" s="302"/>
      <c r="AP29" s="302"/>
      <c r="AQ29" s="302"/>
      <c r="AR29" s="302"/>
      <c r="AS29" s="302"/>
      <c r="AT29" s="302"/>
      <c r="AU29" s="302"/>
      <c r="AV29" s="302"/>
      <c r="AW29" s="302"/>
      <c r="AX29" s="302"/>
      <c r="AY29" s="302"/>
      <c r="AZ29" s="302"/>
      <c r="BA29" s="302"/>
      <c r="BB29" s="302"/>
    </row>
    <row r="30" spans="1:80" ht="17.25" customHeight="1" outlineLevel="1" x14ac:dyDescent="0.2">
      <c r="A30" s="356">
        <v>1</v>
      </c>
      <c r="B30" s="448" t="s">
        <v>125</v>
      </c>
      <c r="C30" s="448"/>
      <c r="D30" s="448"/>
      <c r="E30" s="448"/>
      <c r="F30" s="448"/>
      <c r="G30" s="448"/>
      <c r="H30" s="448"/>
      <c r="I30" s="448"/>
      <c r="J30" s="448"/>
      <c r="K30" s="448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3">
        <f>SUM(L30:V30)</f>
        <v>0</v>
      </c>
      <c r="X30" s="359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  <c r="AT30" s="302"/>
      <c r="AU30" s="302"/>
      <c r="AV30" s="302"/>
      <c r="AW30" s="302"/>
      <c r="AX30" s="302"/>
      <c r="AY30" s="302"/>
      <c r="AZ30" s="302"/>
      <c r="BA30" s="302"/>
      <c r="BB30" s="302"/>
    </row>
    <row r="31" spans="1:80" ht="17.25" customHeight="1" outlineLevel="1" x14ac:dyDescent="0.2">
      <c r="A31" s="438">
        <v>2</v>
      </c>
      <c r="B31" s="439" t="s">
        <v>126</v>
      </c>
      <c r="C31" s="439"/>
      <c r="D31" s="439"/>
      <c r="E31" s="439"/>
      <c r="F31" s="439"/>
      <c r="G31" s="439"/>
      <c r="H31" s="439"/>
      <c r="I31" s="439"/>
      <c r="J31" s="439"/>
      <c r="K31" s="440" t="s">
        <v>138</v>
      </c>
      <c r="L31" s="437">
        <f>'Travel Calcs.'!I12</f>
        <v>0</v>
      </c>
      <c r="M31" s="437">
        <f>'Travel Calcs.'!I13</f>
        <v>0</v>
      </c>
      <c r="N31" s="437">
        <f>'Travel Calcs.'!I14</f>
        <v>0</v>
      </c>
      <c r="O31" s="437">
        <f>'Travel Calcs.'!I15</f>
        <v>0</v>
      </c>
      <c r="P31" s="437">
        <f>'Travel Calcs.'!I16</f>
        <v>0</v>
      </c>
      <c r="Q31" s="437">
        <f>'Travel Calcs.'!I17</f>
        <v>0</v>
      </c>
      <c r="R31" s="437">
        <f>'Travel Calcs.'!I18</f>
        <v>0</v>
      </c>
      <c r="S31" s="437">
        <f>'Travel Calcs.'!I19</f>
        <v>0</v>
      </c>
      <c r="T31" s="437">
        <f>'Travel Calcs.'!I20</f>
        <v>0</v>
      </c>
      <c r="U31" s="437">
        <f>'Travel Calcs.'!I21</f>
        <v>0</v>
      </c>
      <c r="V31" s="437">
        <f>'Travel Calcs.'!I22</f>
        <v>0</v>
      </c>
      <c r="W31" s="323">
        <f>SUM(L31:V31)</f>
        <v>0</v>
      </c>
      <c r="X31" s="359"/>
      <c r="Y31" s="302"/>
      <c r="Z31" s="302"/>
      <c r="AA31" s="302"/>
      <c r="AB31" s="302"/>
      <c r="AC31" s="302"/>
      <c r="AD31" s="302"/>
      <c r="AE31" s="302"/>
      <c r="AF31" s="302"/>
      <c r="AG31" s="302"/>
      <c r="AH31" s="302"/>
      <c r="AI31" s="302"/>
      <c r="AJ31" s="302"/>
      <c r="AK31" s="302"/>
      <c r="AL31" s="302"/>
      <c r="AM31" s="302"/>
      <c r="AN31" s="302"/>
      <c r="AO31" s="302"/>
      <c r="AP31" s="302"/>
      <c r="AQ31" s="302"/>
      <c r="AR31" s="302"/>
      <c r="AS31" s="302"/>
      <c r="AT31" s="302"/>
      <c r="AU31" s="302"/>
      <c r="AV31" s="302"/>
      <c r="AW31" s="302"/>
      <c r="AX31" s="302"/>
      <c r="AY31" s="302"/>
      <c r="AZ31" s="302"/>
      <c r="BA31" s="302"/>
      <c r="BB31" s="302"/>
    </row>
    <row r="32" spans="1:80" x14ac:dyDescent="0.2">
      <c r="A32" s="356"/>
      <c r="B32" s="476"/>
      <c r="C32" s="476"/>
      <c r="D32" s="476"/>
      <c r="E32" s="476"/>
      <c r="F32" s="476"/>
      <c r="G32" s="476"/>
      <c r="H32" s="476"/>
      <c r="I32" s="476"/>
      <c r="J32" s="476"/>
      <c r="K32" s="477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4"/>
      <c r="X32" s="339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  <c r="AI32" s="302"/>
      <c r="AJ32" s="302"/>
      <c r="AK32" s="302"/>
      <c r="AL32" s="302"/>
      <c r="AM32" s="302"/>
      <c r="AN32" s="302"/>
      <c r="AO32" s="302"/>
      <c r="AP32" s="302"/>
      <c r="AQ32" s="302"/>
      <c r="AR32" s="302"/>
      <c r="AS32" s="302"/>
      <c r="AT32" s="302"/>
      <c r="AU32" s="302"/>
      <c r="AV32" s="302"/>
      <c r="AW32" s="302"/>
      <c r="AX32" s="302"/>
      <c r="AY32" s="302"/>
      <c r="AZ32" s="302"/>
      <c r="BA32" s="302"/>
      <c r="BB32" s="302"/>
    </row>
    <row r="33" spans="1:54" ht="15" x14ac:dyDescent="0.25">
      <c r="A33" s="473" t="s">
        <v>7</v>
      </c>
      <c r="B33" s="474"/>
      <c r="C33" s="474"/>
      <c r="D33" s="474"/>
      <c r="E33" s="474"/>
      <c r="F33" s="474"/>
      <c r="G33" s="474"/>
      <c r="H33" s="474"/>
      <c r="I33" s="474"/>
      <c r="J33" s="474"/>
      <c r="K33" s="475"/>
      <c r="L33" s="326">
        <f>L21+L29</f>
        <v>0</v>
      </c>
      <c r="M33" s="326">
        <f t="shared" ref="M33:V33" si="2">M21+M29</f>
        <v>0</v>
      </c>
      <c r="N33" s="326">
        <f t="shared" si="2"/>
        <v>0</v>
      </c>
      <c r="O33" s="326">
        <f t="shared" si="2"/>
        <v>0</v>
      </c>
      <c r="P33" s="326">
        <f t="shared" si="2"/>
        <v>0</v>
      </c>
      <c r="Q33" s="326">
        <f t="shared" si="2"/>
        <v>0</v>
      </c>
      <c r="R33" s="326">
        <f t="shared" si="2"/>
        <v>0</v>
      </c>
      <c r="S33" s="326">
        <f t="shared" si="2"/>
        <v>0</v>
      </c>
      <c r="T33" s="326">
        <f t="shared" si="2"/>
        <v>0</v>
      </c>
      <c r="U33" s="326">
        <f t="shared" si="2"/>
        <v>0</v>
      </c>
      <c r="V33" s="326">
        <f t="shared" si="2"/>
        <v>0</v>
      </c>
      <c r="W33" s="327">
        <f>SUM(L33:V33)</f>
        <v>0</v>
      </c>
      <c r="X33" s="341">
        <f>SUM(X21:X32)</f>
        <v>0</v>
      </c>
      <c r="Y33" s="302"/>
      <c r="Z33" s="328">
        <f>X33-W33:W33</f>
        <v>0</v>
      </c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  <c r="AN33" s="302"/>
      <c r="AO33" s="302"/>
      <c r="AP33" s="302"/>
      <c r="AQ33" s="302"/>
      <c r="AR33" s="302"/>
      <c r="AS33" s="302"/>
      <c r="AT33" s="302"/>
      <c r="AU33" s="302"/>
      <c r="AV33" s="302"/>
      <c r="AW33" s="302"/>
      <c r="AX33" s="302"/>
      <c r="AY33" s="302"/>
      <c r="AZ33" s="302"/>
      <c r="BA33" s="302"/>
      <c r="BB33" s="302"/>
    </row>
    <row r="34" spans="1:54" ht="15.75" thickBot="1" x14ac:dyDescent="0.3">
      <c r="A34" s="470" t="s">
        <v>26</v>
      </c>
      <c r="B34" s="471"/>
      <c r="C34" s="471"/>
      <c r="D34" s="471"/>
      <c r="E34" s="471"/>
      <c r="F34" s="471"/>
      <c r="G34" s="471"/>
      <c r="H34" s="471"/>
      <c r="I34" s="471"/>
      <c r="J34" s="471"/>
      <c r="K34" s="472"/>
      <c r="L34" s="329">
        <f>L33/8</f>
        <v>0</v>
      </c>
      <c r="M34" s="329">
        <f t="shared" ref="M34:U34" si="3">M33/8</f>
        <v>0</v>
      </c>
      <c r="N34" s="329">
        <f t="shared" si="3"/>
        <v>0</v>
      </c>
      <c r="O34" s="329">
        <f t="shared" si="3"/>
        <v>0</v>
      </c>
      <c r="P34" s="329">
        <f t="shared" si="3"/>
        <v>0</v>
      </c>
      <c r="Q34" s="329">
        <f t="shared" si="3"/>
        <v>0</v>
      </c>
      <c r="R34" s="329">
        <f t="shared" si="3"/>
        <v>0</v>
      </c>
      <c r="S34" s="329">
        <f t="shared" si="3"/>
        <v>0</v>
      </c>
      <c r="T34" s="329">
        <f t="shared" si="3"/>
        <v>0</v>
      </c>
      <c r="U34" s="329">
        <f t="shared" si="3"/>
        <v>0</v>
      </c>
      <c r="V34" s="329">
        <f>V33/8</f>
        <v>0</v>
      </c>
      <c r="W34" s="330">
        <f>W33/8</f>
        <v>0</v>
      </c>
      <c r="X34" s="339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2"/>
      <c r="AL34" s="302"/>
      <c r="AM34" s="302"/>
      <c r="AN34" s="302"/>
      <c r="AO34" s="302"/>
      <c r="AP34" s="302"/>
      <c r="AQ34" s="302"/>
      <c r="AR34" s="302"/>
      <c r="AS34" s="302"/>
      <c r="AT34" s="302"/>
      <c r="AU34" s="302"/>
      <c r="AV34" s="302"/>
      <c r="AW34" s="302"/>
      <c r="AX34" s="302"/>
      <c r="AY34" s="302"/>
      <c r="AZ34" s="302"/>
      <c r="BA34" s="302"/>
      <c r="BB34" s="302"/>
    </row>
    <row r="35" spans="1:54" x14ac:dyDescent="0.2">
      <c r="A35" s="355"/>
      <c r="B35" s="348"/>
      <c r="C35" s="331"/>
      <c r="D35" s="331"/>
      <c r="E35" s="331"/>
      <c r="F35" s="331"/>
      <c r="G35" s="331"/>
      <c r="H35" s="331"/>
      <c r="I35" s="331"/>
      <c r="J35" s="331"/>
      <c r="K35" s="331"/>
      <c r="L35" s="332"/>
      <c r="M35" s="332"/>
      <c r="N35" s="332"/>
      <c r="O35" s="332"/>
      <c r="P35" s="332"/>
      <c r="Q35" s="332"/>
      <c r="R35" s="332"/>
      <c r="S35" s="332"/>
      <c r="T35" s="332"/>
      <c r="U35" s="332"/>
      <c r="V35" s="332"/>
      <c r="W35" s="332"/>
      <c r="X35" s="339"/>
      <c r="Y35" s="302"/>
      <c r="Z35" s="302"/>
      <c r="AA35" s="302"/>
      <c r="AB35" s="302"/>
      <c r="AC35" s="302"/>
      <c r="AD35" s="302"/>
      <c r="AE35" s="302"/>
      <c r="AF35" s="302"/>
      <c r="AG35" s="302"/>
      <c r="AH35" s="302"/>
      <c r="AI35" s="302"/>
      <c r="AJ35" s="302"/>
      <c r="AK35" s="302"/>
      <c r="AL35" s="302"/>
      <c r="AM35" s="302"/>
      <c r="AN35" s="302"/>
      <c r="AO35" s="302"/>
      <c r="AP35" s="302"/>
      <c r="AQ35" s="302"/>
      <c r="AR35" s="302"/>
      <c r="AS35" s="302"/>
      <c r="AT35" s="302"/>
      <c r="AU35" s="302"/>
      <c r="AV35" s="302"/>
      <c r="AW35" s="302"/>
      <c r="AX35" s="302"/>
      <c r="AY35" s="302"/>
      <c r="AZ35" s="302"/>
      <c r="BA35" s="302"/>
      <c r="BB35" s="302"/>
    </row>
    <row r="36" spans="1:54" x14ac:dyDescent="0.2">
      <c r="A36" s="343" t="s">
        <v>70</v>
      </c>
      <c r="B36" s="343"/>
      <c r="C36" s="313"/>
      <c r="D36" s="313"/>
      <c r="E36" s="313"/>
      <c r="F36" s="313"/>
      <c r="G36" s="307"/>
      <c r="H36" s="307"/>
      <c r="I36" s="307"/>
      <c r="J36" s="307"/>
      <c r="K36" s="333"/>
      <c r="L36" s="334"/>
      <c r="M36" s="334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39"/>
      <c r="Y36" s="302"/>
      <c r="Z36" s="302"/>
      <c r="AA36" s="302"/>
      <c r="AB36" s="302"/>
      <c r="AC36" s="302"/>
      <c r="AD36" s="302"/>
      <c r="AE36" s="302"/>
      <c r="AF36" s="302"/>
      <c r="AG36" s="302"/>
      <c r="AH36" s="302"/>
      <c r="AI36" s="302"/>
      <c r="AJ36" s="302"/>
      <c r="AK36" s="302"/>
      <c r="AL36" s="302"/>
      <c r="AM36" s="302"/>
      <c r="AN36" s="302"/>
      <c r="AO36" s="302"/>
      <c r="AP36" s="302"/>
      <c r="AQ36" s="302"/>
      <c r="AR36" s="302"/>
      <c r="AS36" s="302"/>
      <c r="AT36" s="302"/>
      <c r="AU36" s="302"/>
      <c r="AV36" s="302"/>
      <c r="AW36" s="302"/>
      <c r="AX36" s="302"/>
      <c r="AY36" s="302"/>
      <c r="AZ36" s="302"/>
      <c r="BA36" s="302"/>
      <c r="BB36" s="302"/>
    </row>
    <row r="37" spans="1:54" x14ac:dyDescent="0.2">
      <c r="A37" s="412" t="s">
        <v>37</v>
      </c>
      <c r="B37" s="349" t="s">
        <v>71</v>
      </c>
      <c r="C37" s="480" t="s">
        <v>33</v>
      </c>
      <c r="D37" s="480"/>
      <c r="E37" s="480"/>
      <c r="F37" s="313"/>
      <c r="G37" s="479" t="s">
        <v>108</v>
      </c>
      <c r="H37" s="479"/>
      <c r="I37" s="335" t="s">
        <v>71</v>
      </c>
      <c r="J37" s="336" t="s">
        <v>109</v>
      </c>
      <c r="K37" s="336"/>
      <c r="L37" s="337"/>
      <c r="M37" s="308"/>
      <c r="N37" s="308"/>
      <c r="O37" s="308"/>
      <c r="P37" s="308"/>
      <c r="Q37" s="479" t="s">
        <v>97</v>
      </c>
      <c r="R37" s="479" t="s">
        <v>71</v>
      </c>
      <c r="S37" s="338" t="s">
        <v>98</v>
      </c>
      <c r="T37" s="304"/>
      <c r="U37" s="304"/>
      <c r="V37" s="304"/>
      <c r="W37" s="308"/>
      <c r="X37" s="339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2"/>
      <c r="BB37" s="302"/>
    </row>
    <row r="38" spans="1:54" x14ac:dyDescent="0.2">
      <c r="A38" s="412" t="s">
        <v>104</v>
      </c>
      <c r="B38" s="349" t="s">
        <v>71</v>
      </c>
      <c r="C38" s="480" t="s">
        <v>105</v>
      </c>
      <c r="D38" s="480"/>
      <c r="E38" s="480"/>
      <c r="F38" s="313"/>
      <c r="G38" s="479" t="s">
        <v>49</v>
      </c>
      <c r="H38" s="479"/>
      <c r="I38" s="335" t="s">
        <v>71</v>
      </c>
      <c r="J38" s="336" t="s">
        <v>36</v>
      </c>
      <c r="K38" s="336"/>
      <c r="L38" s="337"/>
      <c r="M38" s="337"/>
      <c r="N38" s="337"/>
      <c r="O38" s="337"/>
      <c r="P38" s="337"/>
      <c r="Q38" s="479" t="s">
        <v>99</v>
      </c>
      <c r="R38" s="479" t="s">
        <v>71</v>
      </c>
      <c r="S38" s="338" t="s">
        <v>111</v>
      </c>
      <c r="T38" s="304"/>
      <c r="U38" s="304"/>
      <c r="V38" s="304"/>
      <c r="W38" s="308"/>
      <c r="X38" s="339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302"/>
      <c r="AQ38" s="302"/>
      <c r="AR38" s="302"/>
      <c r="AS38" s="302"/>
      <c r="AT38" s="302"/>
      <c r="AU38" s="302"/>
      <c r="AV38" s="302"/>
      <c r="AW38" s="302"/>
      <c r="AX38" s="302"/>
      <c r="AY38" s="302"/>
      <c r="AZ38" s="302"/>
      <c r="BA38" s="302"/>
      <c r="BB38" s="302"/>
    </row>
    <row r="39" spans="1:54" x14ac:dyDescent="0.2">
      <c r="A39" s="412" t="s">
        <v>48</v>
      </c>
      <c r="B39" s="349" t="s">
        <v>71</v>
      </c>
      <c r="C39" s="480" t="s">
        <v>35</v>
      </c>
      <c r="D39" s="480"/>
      <c r="E39" s="480"/>
      <c r="F39" s="313"/>
      <c r="G39" s="479" t="s">
        <v>38</v>
      </c>
      <c r="H39" s="479"/>
      <c r="I39" s="335" t="s">
        <v>71</v>
      </c>
      <c r="J39" s="336" t="s">
        <v>46</v>
      </c>
      <c r="K39" s="336"/>
      <c r="L39" s="337"/>
      <c r="M39" s="308"/>
      <c r="N39" s="304"/>
      <c r="O39" s="304"/>
      <c r="P39" s="304"/>
      <c r="Q39" s="479" t="s">
        <v>140</v>
      </c>
      <c r="R39" s="479"/>
      <c r="S39" s="363" t="s">
        <v>139</v>
      </c>
      <c r="T39" s="304"/>
      <c r="U39" s="304"/>
      <c r="V39" s="304"/>
      <c r="W39" s="308"/>
      <c r="X39" s="339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U39" s="302"/>
      <c r="AV39" s="302"/>
      <c r="AW39" s="302"/>
      <c r="AX39" s="302"/>
      <c r="AY39" s="302"/>
      <c r="AZ39" s="302"/>
      <c r="BA39" s="302"/>
      <c r="BB39" s="302"/>
    </row>
    <row r="40" spans="1:54" x14ac:dyDescent="0.2">
      <c r="A40" s="412" t="s">
        <v>39</v>
      </c>
      <c r="B40" s="349" t="s">
        <v>71</v>
      </c>
      <c r="C40" s="480" t="s">
        <v>34</v>
      </c>
      <c r="D40" s="480"/>
      <c r="E40" s="480"/>
      <c r="F40" s="313"/>
      <c r="G40" s="479" t="s">
        <v>112</v>
      </c>
      <c r="H40" s="479"/>
      <c r="I40" s="335" t="s">
        <v>71</v>
      </c>
      <c r="J40" s="336" t="s">
        <v>113</v>
      </c>
      <c r="K40" s="336"/>
      <c r="L40" s="337"/>
      <c r="M40" s="308"/>
      <c r="N40" s="304"/>
      <c r="O40" s="304"/>
      <c r="P40" s="304"/>
      <c r="Q40" s="304"/>
      <c r="R40" s="308"/>
      <c r="S40" s="308"/>
      <c r="T40" s="304"/>
      <c r="U40" s="304"/>
      <c r="V40" s="304"/>
      <c r="W40" s="308"/>
      <c r="X40" s="339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302"/>
      <c r="AY40" s="302"/>
      <c r="AZ40" s="302"/>
      <c r="BA40" s="302"/>
      <c r="BB40" s="302"/>
    </row>
    <row r="41" spans="1:54" x14ac:dyDescent="0.2">
      <c r="A41" s="413" t="s">
        <v>86</v>
      </c>
      <c r="B41" s="343"/>
      <c r="C41" s="313"/>
      <c r="D41" s="313"/>
      <c r="E41" s="307"/>
      <c r="F41" s="313"/>
      <c r="G41" s="313"/>
      <c r="H41" s="313"/>
      <c r="I41" s="307"/>
      <c r="J41" s="307"/>
      <c r="K41" s="307"/>
      <c r="L41" s="308"/>
      <c r="M41" s="308"/>
      <c r="N41" s="304"/>
      <c r="O41" s="304"/>
      <c r="P41" s="304"/>
      <c r="Q41" s="304"/>
      <c r="R41" s="308"/>
      <c r="S41" s="308"/>
      <c r="T41" s="304"/>
      <c r="U41" s="304"/>
      <c r="V41" s="304"/>
      <c r="W41" s="308"/>
      <c r="X41" s="339"/>
      <c r="Y41" s="302"/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  <c r="AK41" s="302"/>
      <c r="AL41" s="302"/>
      <c r="AM41" s="302"/>
      <c r="AN41" s="302"/>
      <c r="AO41" s="302"/>
      <c r="AP41" s="302"/>
      <c r="AQ41" s="302"/>
      <c r="AR41" s="302"/>
      <c r="AS41" s="302"/>
      <c r="AT41" s="302"/>
      <c r="AU41" s="302"/>
      <c r="AV41" s="302"/>
      <c r="AW41" s="302"/>
      <c r="AX41" s="302"/>
      <c r="AY41" s="302"/>
      <c r="AZ41" s="302"/>
      <c r="BA41" s="302"/>
      <c r="BB41" s="302"/>
    </row>
    <row r="42" spans="1:54" ht="15" customHeight="1" x14ac:dyDescent="0.2">
      <c r="A42" s="353"/>
      <c r="B42" s="344"/>
      <c r="C42" s="307"/>
      <c r="D42" s="307"/>
      <c r="E42" s="307"/>
      <c r="F42" s="307"/>
      <c r="G42" s="307"/>
      <c r="H42" s="307"/>
      <c r="I42" s="307"/>
      <c r="J42" s="307"/>
      <c r="K42" s="307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39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302"/>
      <c r="AM42" s="302"/>
      <c r="AN42" s="302"/>
      <c r="AO42" s="302"/>
      <c r="AP42" s="302"/>
      <c r="AQ42" s="302"/>
      <c r="AR42" s="302"/>
      <c r="AS42" s="302"/>
      <c r="AT42" s="302"/>
      <c r="AU42" s="302"/>
      <c r="AV42" s="302"/>
      <c r="AW42" s="302"/>
      <c r="AX42" s="302"/>
      <c r="AY42" s="302"/>
      <c r="AZ42" s="302"/>
      <c r="BA42" s="302"/>
      <c r="BB42" s="302"/>
    </row>
    <row r="43" spans="1:54" x14ac:dyDescent="0.2">
      <c r="A43" s="478" t="s">
        <v>85</v>
      </c>
      <c r="B43" s="478"/>
      <c r="C43" s="478"/>
      <c r="D43" s="478"/>
      <c r="E43" s="478"/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478"/>
      <c r="Q43" s="478"/>
      <c r="R43" s="478"/>
      <c r="S43" s="478"/>
      <c r="T43" s="478"/>
      <c r="U43" s="478"/>
      <c r="V43" s="478"/>
      <c r="W43" s="478"/>
      <c r="X43" s="339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302"/>
      <c r="BB43" s="302"/>
    </row>
    <row r="44" spans="1:54" x14ac:dyDescent="0.2">
      <c r="A44" s="357"/>
      <c r="B44" s="350"/>
      <c r="C44" s="302"/>
      <c r="D44" s="302"/>
      <c r="E44" s="302"/>
      <c r="F44" s="302"/>
      <c r="G44" s="302"/>
      <c r="H44" s="302"/>
      <c r="I44" s="302"/>
      <c r="J44" s="302"/>
      <c r="K44" s="302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02"/>
      <c r="Z44" s="302"/>
      <c r="AA44" s="302"/>
      <c r="AB44" s="302"/>
      <c r="AC44" s="302"/>
      <c r="AD44" s="302"/>
      <c r="AE44" s="302"/>
      <c r="AF44" s="302"/>
      <c r="AG44" s="302"/>
      <c r="AH44" s="302"/>
      <c r="AI44" s="302"/>
      <c r="AJ44" s="302"/>
      <c r="AK44" s="302"/>
      <c r="AL44" s="302"/>
      <c r="AM44" s="302"/>
      <c r="AN44" s="302"/>
      <c r="AO44" s="302"/>
      <c r="AP44" s="302"/>
      <c r="AQ44" s="302"/>
      <c r="AR44" s="302"/>
      <c r="AS44" s="302"/>
      <c r="AT44" s="302"/>
      <c r="AU44" s="302"/>
      <c r="AV44" s="302"/>
      <c r="AW44" s="302"/>
      <c r="AX44" s="302"/>
      <c r="AY44" s="302"/>
      <c r="AZ44" s="302"/>
      <c r="BA44" s="302"/>
      <c r="BB44" s="302"/>
    </row>
    <row r="45" spans="1:54" x14ac:dyDescent="0.2">
      <c r="A45" s="357"/>
      <c r="B45" s="350"/>
      <c r="C45" s="302"/>
      <c r="D45" s="302"/>
      <c r="E45" s="302"/>
      <c r="F45" s="302"/>
      <c r="G45" s="302"/>
      <c r="H45" s="302"/>
      <c r="I45" s="302"/>
      <c r="J45" s="302"/>
      <c r="K45" s="302"/>
      <c r="L45" s="341">
        <f>L33</f>
        <v>0</v>
      </c>
      <c r="M45" s="341">
        <f t="shared" ref="M45:V45" si="4">M33</f>
        <v>0</v>
      </c>
      <c r="N45" s="341">
        <f t="shared" si="4"/>
        <v>0</v>
      </c>
      <c r="O45" s="341">
        <f t="shared" si="4"/>
        <v>0</v>
      </c>
      <c r="P45" s="341">
        <f t="shared" si="4"/>
        <v>0</v>
      </c>
      <c r="Q45" s="341">
        <f t="shared" si="4"/>
        <v>0</v>
      </c>
      <c r="R45" s="341">
        <f t="shared" si="4"/>
        <v>0</v>
      </c>
      <c r="S45" s="341">
        <f t="shared" si="4"/>
        <v>0</v>
      </c>
      <c r="T45" s="341">
        <f t="shared" si="4"/>
        <v>0</v>
      </c>
      <c r="U45" s="341">
        <f t="shared" si="4"/>
        <v>0</v>
      </c>
      <c r="V45" s="341">
        <f t="shared" si="4"/>
        <v>0</v>
      </c>
      <c r="W45" s="339">
        <f>SUM(L45:V45)</f>
        <v>0</v>
      </c>
      <c r="X45" s="339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  <c r="AL45" s="302"/>
      <c r="AM45" s="302"/>
      <c r="AN45" s="302"/>
      <c r="AO45" s="302"/>
      <c r="AP45" s="302"/>
      <c r="AQ45" s="302"/>
      <c r="AR45" s="302"/>
      <c r="AS45" s="302"/>
      <c r="AT45" s="302"/>
      <c r="AU45" s="302"/>
      <c r="AV45" s="302"/>
      <c r="AW45" s="302"/>
      <c r="AX45" s="302"/>
      <c r="AY45" s="302"/>
      <c r="AZ45" s="302"/>
      <c r="BA45" s="302"/>
      <c r="BB45" s="302"/>
    </row>
    <row r="46" spans="1:54" x14ac:dyDescent="0.2">
      <c r="A46" s="357"/>
      <c r="B46" s="350"/>
      <c r="C46" s="302"/>
      <c r="D46" s="302"/>
      <c r="E46" s="302"/>
      <c r="F46" s="302"/>
      <c r="G46" s="302"/>
      <c r="H46" s="302"/>
      <c r="I46" s="302"/>
      <c r="J46" s="302"/>
      <c r="K46" s="302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02"/>
      <c r="Z46" s="302"/>
      <c r="AA46" s="302"/>
      <c r="AB46" s="302"/>
      <c r="AC46" s="302"/>
      <c r="AD46" s="302"/>
      <c r="AE46" s="302"/>
      <c r="AF46" s="302"/>
      <c r="AG46" s="302"/>
      <c r="AH46" s="302"/>
      <c r="AI46" s="302"/>
      <c r="AJ46" s="302"/>
      <c r="AK46" s="302"/>
      <c r="AL46" s="302"/>
      <c r="AM46" s="302"/>
      <c r="AN46" s="302"/>
      <c r="AO46" s="302"/>
      <c r="AP46" s="302"/>
      <c r="AQ46" s="302"/>
      <c r="AR46" s="302"/>
      <c r="AS46" s="302"/>
      <c r="AT46" s="302"/>
      <c r="AU46" s="302"/>
      <c r="AV46" s="302"/>
      <c r="AW46" s="302"/>
      <c r="AX46" s="302"/>
      <c r="AY46" s="302"/>
      <c r="AZ46" s="302"/>
      <c r="BA46" s="302"/>
      <c r="BB46" s="302"/>
    </row>
    <row r="47" spans="1:54" x14ac:dyDescent="0.2">
      <c r="A47" s="357"/>
      <c r="B47" s="350"/>
      <c r="C47" s="302"/>
      <c r="D47" s="302"/>
      <c r="E47" s="302"/>
      <c r="F47" s="302"/>
      <c r="G47" s="302"/>
      <c r="H47" s="302"/>
      <c r="I47" s="302"/>
      <c r="J47" s="302"/>
      <c r="K47" s="302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</row>
    <row r="48" spans="1:54" x14ac:dyDescent="0.2">
      <c r="A48" s="357"/>
      <c r="B48" s="350"/>
      <c r="C48" s="302"/>
      <c r="D48" s="302"/>
      <c r="E48" s="302"/>
      <c r="F48" s="302"/>
      <c r="G48" s="302"/>
      <c r="H48" s="302"/>
      <c r="I48" s="302"/>
      <c r="J48" s="302"/>
      <c r="K48" s="302"/>
      <c r="L48" s="339"/>
      <c r="M48" s="339"/>
      <c r="N48" s="339"/>
      <c r="O48" s="339"/>
      <c r="P48" s="339"/>
      <c r="Q48" s="339"/>
      <c r="R48" s="339"/>
      <c r="S48" s="339"/>
      <c r="T48" s="339"/>
      <c r="U48" s="339"/>
      <c r="V48" s="339"/>
      <c r="W48" s="339"/>
      <c r="X48" s="339"/>
      <c r="Y48" s="302"/>
      <c r="Z48" s="302"/>
      <c r="AA48" s="302"/>
      <c r="AB48" s="302"/>
      <c r="AC48" s="302"/>
      <c r="AD48" s="302"/>
      <c r="AE48" s="302"/>
      <c r="AF48" s="302"/>
      <c r="AG48" s="302"/>
      <c r="AH48" s="302"/>
      <c r="AI48" s="302"/>
      <c r="AJ48" s="302"/>
      <c r="AK48" s="302"/>
      <c r="AL48" s="302"/>
      <c r="AM48" s="302"/>
      <c r="AN48" s="302"/>
      <c r="AO48" s="302"/>
      <c r="AP48" s="302"/>
      <c r="AQ48" s="302"/>
      <c r="AR48" s="302"/>
      <c r="AS48" s="302"/>
      <c r="AT48" s="302"/>
      <c r="AU48" s="302"/>
      <c r="AV48" s="302"/>
      <c r="AW48" s="302"/>
      <c r="AX48" s="302"/>
      <c r="AY48" s="302"/>
      <c r="AZ48" s="302"/>
      <c r="BA48" s="302"/>
      <c r="BB48" s="302"/>
    </row>
    <row r="49" spans="1:54" x14ac:dyDescent="0.2">
      <c r="A49" s="357"/>
      <c r="B49" s="350"/>
      <c r="C49" s="302"/>
      <c r="D49" s="302"/>
      <c r="E49" s="302"/>
      <c r="F49" s="302"/>
      <c r="G49" s="302"/>
      <c r="H49" s="302"/>
      <c r="I49" s="302"/>
      <c r="J49" s="302"/>
      <c r="K49" s="302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02"/>
      <c r="Z49" s="302"/>
      <c r="AA49" s="302"/>
      <c r="AB49" s="302"/>
      <c r="AC49" s="302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302"/>
      <c r="AY49" s="302"/>
      <c r="AZ49" s="302"/>
      <c r="BA49" s="302"/>
      <c r="BB49" s="302"/>
    </row>
    <row r="50" spans="1:54" x14ac:dyDescent="0.2">
      <c r="A50" s="357"/>
      <c r="B50" s="350"/>
      <c r="C50" s="302"/>
      <c r="D50" s="302"/>
      <c r="E50" s="302"/>
      <c r="F50" s="302"/>
      <c r="G50" s="302"/>
      <c r="H50" s="302"/>
      <c r="I50" s="302"/>
      <c r="J50" s="302"/>
      <c r="K50" s="302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2"/>
      <c r="AO50" s="302"/>
      <c r="AP50" s="302"/>
      <c r="AQ50" s="302"/>
      <c r="AR50" s="302"/>
      <c r="AS50" s="302"/>
      <c r="AT50" s="302"/>
      <c r="AU50" s="302"/>
      <c r="AV50" s="302"/>
      <c r="AW50" s="302"/>
      <c r="AX50" s="302"/>
      <c r="AY50" s="302"/>
      <c r="AZ50" s="302"/>
      <c r="BA50" s="302"/>
      <c r="BB50" s="302"/>
    </row>
    <row r="51" spans="1:54" x14ac:dyDescent="0.2">
      <c r="A51" s="357"/>
      <c r="B51" s="350"/>
      <c r="C51" s="302"/>
      <c r="D51" s="302"/>
      <c r="E51" s="302"/>
      <c r="F51" s="302"/>
      <c r="G51" s="302"/>
      <c r="H51" s="302"/>
      <c r="I51" s="302"/>
      <c r="J51" s="302"/>
      <c r="K51" s="302"/>
      <c r="L51" s="339"/>
      <c r="M51" s="339"/>
      <c r="N51" s="339"/>
      <c r="O51" s="339"/>
      <c r="P51" s="339"/>
      <c r="Q51" s="339"/>
      <c r="R51" s="339"/>
      <c r="S51" s="339"/>
      <c r="T51" s="339"/>
      <c r="U51" s="339"/>
      <c r="V51" s="339"/>
      <c r="W51" s="339"/>
      <c r="X51" s="339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302"/>
      <c r="AZ51" s="302"/>
      <c r="BA51" s="302"/>
      <c r="BB51" s="302"/>
    </row>
    <row r="52" spans="1:54" x14ac:dyDescent="0.2">
      <c r="A52" s="357"/>
      <c r="B52" s="350"/>
      <c r="C52" s="302"/>
      <c r="D52" s="302"/>
      <c r="E52" s="302"/>
      <c r="F52" s="302"/>
      <c r="G52" s="302"/>
      <c r="H52" s="302"/>
      <c r="I52" s="302"/>
      <c r="J52" s="302"/>
      <c r="K52" s="302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</row>
    <row r="53" spans="1:54" x14ac:dyDescent="0.2">
      <c r="A53" s="357"/>
      <c r="B53" s="350"/>
      <c r="C53" s="302"/>
      <c r="D53" s="302"/>
      <c r="E53" s="302"/>
      <c r="F53" s="302"/>
      <c r="G53" s="302"/>
      <c r="H53" s="302"/>
      <c r="I53" s="302"/>
      <c r="J53" s="302"/>
      <c r="K53" s="302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  <c r="AT53" s="302"/>
      <c r="AU53" s="302"/>
      <c r="AV53" s="302"/>
      <c r="AW53" s="302"/>
      <c r="AX53" s="302"/>
      <c r="AY53" s="302"/>
      <c r="AZ53" s="302"/>
      <c r="BA53" s="302"/>
      <c r="BB53" s="302"/>
    </row>
    <row r="54" spans="1:54" x14ac:dyDescent="0.2">
      <c r="A54" s="357"/>
      <c r="B54" s="350"/>
      <c r="C54" s="302"/>
      <c r="D54" s="302"/>
      <c r="E54" s="302"/>
      <c r="F54" s="302"/>
      <c r="G54" s="302"/>
      <c r="H54" s="302"/>
      <c r="I54" s="302"/>
      <c r="J54" s="302"/>
      <c r="K54" s="302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02"/>
      <c r="AZ54" s="302"/>
      <c r="BA54" s="302"/>
      <c r="BB54" s="302"/>
    </row>
    <row r="55" spans="1:54" x14ac:dyDescent="0.2">
      <c r="A55" s="357"/>
      <c r="B55" s="350"/>
      <c r="C55" s="302"/>
      <c r="D55" s="302"/>
      <c r="E55" s="302"/>
      <c r="F55" s="302"/>
      <c r="G55" s="302"/>
      <c r="H55" s="302"/>
      <c r="I55" s="302"/>
      <c r="J55" s="302"/>
      <c r="K55" s="302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2"/>
      <c r="AQ55" s="302"/>
      <c r="AR55" s="302"/>
      <c r="AS55" s="302"/>
      <c r="AT55" s="302"/>
      <c r="AU55" s="302"/>
      <c r="AV55" s="302"/>
      <c r="AW55" s="302"/>
      <c r="AX55" s="302"/>
      <c r="AY55" s="302"/>
      <c r="AZ55" s="302"/>
      <c r="BA55" s="302"/>
      <c r="BB55" s="302"/>
    </row>
    <row r="56" spans="1:54" x14ac:dyDescent="0.2">
      <c r="A56" s="357"/>
      <c r="B56" s="350"/>
      <c r="C56" s="302"/>
      <c r="D56" s="302"/>
      <c r="E56" s="302"/>
      <c r="F56" s="302"/>
      <c r="G56" s="302"/>
      <c r="H56" s="302"/>
      <c r="I56" s="302"/>
      <c r="J56" s="302"/>
      <c r="K56" s="302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339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2"/>
      <c r="AN56" s="302"/>
      <c r="AO56" s="302"/>
      <c r="AP56" s="302"/>
      <c r="AQ56" s="302"/>
      <c r="AR56" s="302"/>
      <c r="AS56" s="302"/>
      <c r="AT56" s="302"/>
      <c r="AU56" s="302"/>
      <c r="AV56" s="302"/>
      <c r="AW56" s="302"/>
      <c r="AX56" s="302"/>
      <c r="AY56" s="302"/>
      <c r="AZ56" s="302"/>
      <c r="BA56" s="302"/>
      <c r="BB56" s="302"/>
    </row>
    <row r="57" spans="1:54" x14ac:dyDescent="0.2">
      <c r="A57" s="357"/>
      <c r="B57" s="350"/>
      <c r="C57" s="302"/>
      <c r="D57" s="302"/>
      <c r="E57" s="302"/>
      <c r="F57" s="302"/>
      <c r="G57" s="302"/>
      <c r="H57" s="302"/>
      <c r="I57" s="302"/>
      <c r="J57" s="302"/>
      <c r="K57" s="302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302"/>
      <c r="AV57" s="302"/>
      <c r="AW57" s="302"/>
      <c r="AX57" s="302"/>
      <c r="AY57" s="302"/>
      <c r="AZ57" s="302"/>
      <c r="BA57" s="302"/>
      <c r="BB57" s="302"/>
    </row>
    <row r="58" spans="1:54" x14ac:dyDescent="0.2">
      <c r="A58" s="357"/>
      <c r="B58" s="350"/>
      <c r="C58" s="302"/>
      <c r="D58" s="302"/>
      <c r="E58" s="302"/>
      <c r="F58" s="302"/>
      <c r="G58" s="302"/>
      <c r="H58" s="302"/>
      <c r="I58" s="302"/>
      <c r="J58" s="302"/>
      <c r="K58" s="302"/>
      <c r="L58" s="339"/>
      <c r="M58" s="339"/>
      <c r="N58" s="339"/>
      <c r="O58" s="339"/>
      <c r="P58" s="339"/>
      <c r="Q58" s="339"/>
      <c r="R58" s="339"/>
      <c r="S58" s="339"/>
      <c r="T58" s="339"/>
      <c r="U58" s="339"/>
      <c r="V58" s="339"/>
      <c r="W58" s="339"/>
      <c r="X58" s="339"/>
      <c r="Y58" s="302"/>
      <c r="Z58" s="302"/>
      <c r="AA58" s="302"/>
      <c r="AB58" s="302"/>
      <c r="AC58" s="302"/>
      <c r="AD58" s="302"/>
      <c r="AE58" s="302"/>
      <c r="AF58" s="302"/>
      <c r="AG58" s="302"/>
      <c r="AH58" s="302"/>
      <c r="AI58" s="302"/>
      <c r="AJ58" s="302"/>
      <c r="AK58" s="302"/>
      <c r="AL58" s="302"/>
      <c r="AM58" s="302"/>
      <c r="AN58" s="302"/>
      <c r="AO58" s="302"/>
      <c r="AP58" s="302"/>
      <c r="AQ58" s="302"/>
      <c r="AR58" s="302"/>
      <c r="AS58" s="302"/>
      <c r="AT58" s="302"/>
      <c r="AU58" s="302"/>
      <c r="AV58" s="302"/>
      <c r="AW58" s="302"/>
      <c r="AX58" s="302"/>
      <c r="AY58" s="302"/>
      <c r="AZ58" s="302"/>
      <c r="BA58" s="302"/>
      <c r="BB58" s="302"/>
    </row>
    <row r="59" spans="1:54" x14ac:dyDescent="0.2">
      <c r="A59" s="357"/>
      <c r="B59" s="350"/>
      <c r="C59" s="302"/>
      <c r="D59" s="302"/>
      <c r="E59" s="302"/>
      <c r="F59" s="302"/>
      <c r="G59" s="302"/>
      <c r="H59" s="302"/>
      <c r="I59" s="302"/>
      <c r="J59" s="302"/>
      <c r="K59" s="302"/>
      <c r="L59" s="339"/>
      <c r="M59" s="339"/>
      <c r="N59" s="339"/>
      <c r="O59" s="339"/>
      <c r="P59" s="339"/>
      <c r="Q59" s="339"/>
      <c r="R59" s="339"/>
      <c r="S59" s="339"/>
      <c r="T59" s="339"/>
      <c r="U59" s="339"/>
      <c r="V59" s="339"/>
      <c r="W59" s="339"/>
      <c r="X59" s="339"/>
      <c r="Y59" s="302"/>
      <c r="Z59" s="302"/>
      <c r="AA59" s="302"/>
      <c r="AB59" s="302"/>
      <c r="AC59" s="302"/>
      <c r="AD59" s="302"/>
      <c r="AE59" s="302"/>
      <c r="AF59" s="302"/>
      <c r="AG59" s="302"/>
      <c r="AH59" s="302"/>
      <c r="AI59" s="302"/>
      <c r="AJ59" s="302"/>
      <c r="AK59" s="302"/>
      <c r="AL59" s="302"/>
      <c r="AM59" s="302"/>
      <c r="AN59" s="302"/>
      <c r="AO59" s="302"/>
      <c r="AP59" s="302"/>
      <c r="AQ59" s="302"/>
      <c r="AR59" s="302"/>
      <c r="AS59" s="302"/>
      <c r="AT59" s="302"/>
      <c r="AU59" s="302"/>
      <c r="AV59" s="302"/>
      <c r="AW59" s="302"/>
      <c r="AX59" s="302"/>
      <c r="AY59" s="302"/>
      <c r="AZ59" s="302"/>
      <c r="BA59" s="302"/>
      <c r="BB59" s="302"/>
    </row>
    <row r="60" spans="1:54" x14ac:dyDescent="0.2">
      <c r="A60" s="357"/>
      <c r="B60" s="350"/>
      <c r="C60" s="302"/>
      <c r="D60" s="302"/>
      <c r="E60" s="302"/>
      <c r="F60" s="302"/>
      <c r="G60" s="302"/>
      <c r="H60" s="302"/>
      <c r="I60" s="302"/>
      <c r="J60" s="302"/>
      <c r="K60" s="302"/>
      <c r="L60" s="339"/>
      <c r="M60" s="339"/>
      <c r="N60" s="339"/>
      <c r="O60" s="339"/>
      <c r="P60" s="339"/>
      <c r="Q60" s="339"/>
      <c r="R60" s="339"/>
      <c r="S60" s="339"/>
      <c r="T60" s="339"/>
      <c r="U60" s="339"/>
      <c r="V60" s="339"/>
      <c r="W60" s="339"/>
      <c r="X60" s="339"/>
      <c r="Y60" s="302"/>
      <c r="Z60" s="302"/>
      <c r="AA60" s="302"/>
      <c r="AB60" s="302"/>
      <c r="AC60" s="302"/>
      <c r="AD60" s="302"/>
      <c r="AE60" s="302"/>
      <c r="AF60" s="302"/>
      <c r="AG60" s="302"/>
      <c r="AH60" s="302"/>
      <c r="AI60" s="302"/>
      <c r="AJ60" s="302"/>
      <c r="AK60" s="302"/>
      <c r="AL60" s="302"/>
      <c r="AM60" s="302"/>
      <c r="AN60" s="302"/>
      <c r="AO60" s="302"/>
      <c r="AP60" s="302"/>
      <c r="AQ60" s="302"/>
      <c r="AR60" s="302"/>
      <c r="AS60" s="302"/>
      <c r="AT60" s="302"/>
      <c r="AU60" s="302"/>
      <c r="AV60" s="302"/>
      <c r="AW60" s="302"/>
      <c r="AX60" s="302"/>
      <c r="AY60" s="302"/>
      <c r="AZ60" s="302"/>
      <c r="BA60" s="302"/>
      <c r="BB60" s="302"/>
    </row>
    <row r="61" spans="1:54" x14ac:dyDescent="0.2">
      <c r="A61" s="357"/>
      <c r="B61" s="350"/>
      <c r="C61" s="302"/>
      <c r="D61" s="302"/>
      <c r="E61" s="302"/>
      <c r="F61" s="302"/>
      <c r="G61" s="302"/>
      <c r="H61" s="302"/>
      <c r="I61" s="302"/>
      <c r="J61" s="302"/>
      <c r="K61" s="302"/>
      <c r="L61" s="339"/>
      <c r="M61" s="339"/>
      <c r="N61" s="339"/>
      <c r="O61" s="339"/>
      <c r="P61" s="339"/>
      <c r="Q61" s="339"/>
      <c r="R61" s="339"/>
      <c r="S61" s="339"/>
      <c r="T61" s="339"/>
      <c r="U61" s="339"/>
      <c r="V61" s="339"/>
      <c r="W61" s="339"/>
      <c r="X61" s="339"/>
      <c r="Y61" s="302"/>
      <c r="Z61" s="302"/>
      <c r="AA61" s="302"/>
      <c r="AB61" s="302"/>
      <c r="AC61" s="302"/>
      <c r="AD61" s="302"/>
      <c r="AE61" s="302"/>
      <c r="AF61" s="302"/>
      <c r="AG61" s="302"/>
      <c r="AH61" s="302"/>
      <c r="AI61" s="302"/>
      <c r="AJ61" s="302"/>
      <c r="AK61" s="302"/>
      <c r="AL61" s="302"/>
      <c r="AM61" s="302"/>
      <c r="AN61" s="302"/>
      <c r="AO61" s="302"/>
      <c r="AP61" s="302"/>
      <c r="AQ61" s="302"/>
      <c r="AR61" s="302"/>
      <c r="AS61" s="302"/>
      <c r="AT61" s="302"/>
      <c r="AU61" s="302"/>
      <c r="AV61" s="302"/>
      <c r="AW61" s="302"/>
      <c r="AX61" s="302"/>
      <c r="AY61" s="302"/>
      <c r="AZ61" s="302"/>
      <c r="BA61" s="302"/>
      <c r="BB61" s="302"/>
    </row>
    <row r="62" spans="1:54" x14ac:dyDescent="0.2">
      <c r="A62" s="357"/>
      <c r="B62" s="350"/>
      <c r="C62" s="302"/>
      <c r="D62" s="302"/>
      <c r="E62" s="302"/>
      <c r="F62" s="302"/>
      <c r="G62" s="302"/>
      <c r="H62" s="302"/>
      <c r="I62" s="302"/>
      <c r="J62" s="302"/>
      <c r="K62" s="302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02"/>
      <c r="Z62" s="302"/>
      <c r="AA62" s="302"/>
      <c r="AB62" s="302"/>
      <c r="AC62" s="302"/>
      <c r="AD62" s="302"/>
      <c r="AE62" s="302"/>
      <c r="AF62" s="302"/>
      <c r="AG62" s="302"/>
      <c r="AH62" s="302"/>
      <c r="AI62" s="302"/>
      <c r="AJ62" s="302"/>
      <c r="AK62" s="302"/>
      <c r="AL62" s="302"/>
      <c r="AM62" s="302"/>
      <c r="AN62" s="302"/>
      <c r="AO62" s="302"/>
      <c r="AP62" s="302"/>
      <c r="AQ62" s="302"/>
      <c r="AR62" s="302"/>
      <c r="AS62" s="302"/>
      <c r="AT62" s="302"/>
      <c r="AU62" s="302"/>
      <c r="AV62" s="302"/>
      <c r="AW62" s="302"/>
      <c r="AX62" s="302"/>
      <c r="AY62" s="302"/>
      <c r="AZ62" s="302"/>
      <c r="BA62" s="302"/>
      <c r="BB62" s="302"/>
    </row>
    <row r="63" spans="1:54" x14ac:dyDescent="0.2">
      <c r="A63" s="357"/>
      <c r="B63" s="350"/>
      <c r="C63" s="302"/>
      <c r="D63" s="302"/>
      <c r="E63" s="302"/>
      <c r="F63" s="302"/>
      <c r="G63" s="302"/>
      <c r="H63" s="302"/>
      <c r="I63" s="302"/>
      <c r="J63" s="302"/>
      <c r="K63" s="302"/>
      <c r="L63" s="339"/>
      <c r="M63" s="339"/>
      <c r="N63" s="339"/>
      <c r="O63" s="339"/>
      <c r="P63" s="339"/>
      <c r="Q63" s="339"/>
      <c r="R63" s="339"/>
      <c r="S63" s="339"/>
      <c r="T63" s="339"/>
      <c r="U63" s="339"/>
      <c r="V63" s="339"/>
      <c r="W63" s="339"/>
      <c r="X63" s="339"/>
      <c r="Y63" s="302"/>
      <c r="Z63" s="302"/>
      <c r="AA63" s="302"/>
      <c r="AB63" s="302"/>
      <c r="AC63" s="302"/>
      <c r="AD63" s="302"/>
      <c r="AE63" s="302"/>
      <c r="AF63" s="302"/>
      <c r="AG63" s="302"/>
      <c r="AH63" s="302"/>
      <c r="AI63" s="302"/>
      <c r="AJ63" s="302"/>
      <c r="AK63" s="302"/>
      <c r="AL63" s="302"/>
      <c r="AM63" s="302"/>
      <c r="AN63" s="302"/>
      <c r="AO63" s="302"/>
      <c r="AP63" s="302"/>
      <c r="AQ63" s="302"/>
      <c r="AR63" s="302"/>
      <c r="AS63" s="302"/>
      <c r="AT63" s="302"/>
      <c r="AU63" s="302"/>
      <c r="AV63" s="302"/>
      <c r="AW63" s="302"/>
      <c r="AX63" s="302"/>
      <c r="AY63" s="302"/>
      <c r="AZ63" s="302"/>
      <c r="BA63" s="302"/>
      <c r="BB63" s="302"/>
    </row>
    <row r="64" spans="1:54" x14ac:dyDescent="0.2">
      <c r="A64" s="357"/>
      <c r="B64" s="350"/>
      <c r="C64" s="302"/>
      <c r="D64" s="302"/>
      <c r="E64" s="302"/>
      <c r="F64" s="302"/>
      <c r="G64" s="302"/>
      <c r="H64" s="302"/>
      <c r="I64" s="302"/>
      <c r="J64" s="302"/>
      <c r="K64" s="302"/>
      <c r="L64" s="339"/>
      <c r="M64" s="339"/>
      <c r="N64" s="339"/>
      <c r="O64" s="339"/>
      <c r="P64" s="339"/>
      <c r="Q64" s="339"/>
      <c r="R64" s="339"/>
      <c r="S64" s="339"/>
      <c r="T64" s="339"/>
      <c r="U64" s="339"/>
      <c r="V64" s="339"/>
      <c r="W64" s="339"/>
      <c r="X64" s="339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302"/>
      <c r="AL64" s="302"/>
      <c r="AM64" s="302"/>
      <c r="AN64" s="302"/>
      <c r="AO64" s="302"/>
      <c r="AP64" s="302"/>
      <c r="AQ64" s="302"/>
      <c r="AR64" s="302"/>
      <c r="AS64" s="302"/>
      <c r="AT64" s="302"/>
      <c r="AU64" s="302"/>
      <c r="AV64" s="302"/>
      <c r="AW64" s="302"/>
      <c r="AX64" s="302"/>
      <c r="AY64" s="302"/>
      <c r="AZ64" s="302"/>
      <c r="BA64" s="302"/>
      <c r="BB64" s="302"/>
    </row>
    <row r="65" spans="1:54" x14ac:dyDescent="0.2">
      <c r="A65" s="357"/>
      <c r="B65" s="350"/>
      <c r="C65" s="302"/>
      <c r="D65" s="302"/>
      <c r="E65" s="302"/>
      <c r="F65" s="302"/>
      <c r="G65" s="302"/>
      <c r="H65" s="302"/>
      <c r="I65" s="302"/>
      <c r="J65" s="302"/>
      <c r="K65" s="302"/>
      <c r="L65" s="339"/>
      <c r="M65" s="339"/>
      <c r="N65" s="339"/>
      <c r="O65" s="339"/>
      <c r="P65" s="339"/>
      <c r="Q65" s="339"/>
      <c r="R65" s="339"/>
      <c r="S65" s="339"/>
      <c r="T65" s="339"/>
      <c r="U65" s="339"/>
      <c r="V65" s="339"/>
      <c r="W65" s="339"/>
      <c r="X65" s="339"/>
      <c r="Y65" s="302"/>
      <c r="Z65" s="302"/>
      <c r="AA65" s="302"/>
      <c r="AB65" s="302"/>
      <c r="AC65" s="302"/>
      <c r="AD65" s="302"/>
      <c r="AE65" s="302"/>
      <c r="AF65" s="302"/>
      <c r="AG65" s="302"/>
      <c r="AH65" s="302"/>
      <c r="AI65" s="302"/>
      <c r="AJ65" s="302"/>
      <c r="AK65" s="302"/>
      <c r="AL65" s="302"/>
      <c r="AM65" s="302"/>
      <c r="AN65" s="302"/>
      <c r="AO65" s="302"/>
      <c r="AP65" s="302"/>
      <c r="AQ65" s="302"/>
      <c r="AR65" s="302"/>
      <c r="AS65" s="302"/>
      <c r="AT65" s="302"/>
      <c r="AU65" s="302"/>
      <c r="AV65" s="302"/>
      <c r="AW65" s="302"/>
      <c r="AX65" s="302"/>
      <c r="AY65" s="302"/>
      <c r="AZ65" s="302"/>
      <c r="BA65" s="302"/>
      <c r="BB65" s="302"/>
    </row>
    <row r="66" spans="1:54" x14ac:dyDescent="0.2">
      <c r="A66" s="357"/>
      <c r="B66" s="350"/>
      <c r="C66" s="302"/>
      <c r="D66" s="302"/>
      <c r="E66" s="302"/>
      <c r="F66" s="302"/>
      <c r="G66" s="302"/>
      <c r="H66" s="302"/>
      <c r="I66" s="302"/>
      <c r="J66" s="302"/>
      <c r="K66" s="302"/>
      <c r="L66" s="339"/>
      <c r="M66" s="339"/>
      <c r="N66" s="339"/>
      <c r="O66" s="339"/>
      <c r="P66" s="339"/>
      <c r="Q66" s="339"/>
      <c r="R66" s="339"/>
      <c r="S66" s="339"/>
      <c r="T66" s="339"/>
      <c r="U66" s="339"/>
      <c r="V66" s="339"/>
      <c r="W66" s="339"/>
      <c r="X66" s="339"/>
      <c r="Y66" s="302"/>
      <c r="Z66" s="302"/>
      <c r="AA66" s="302"/>
      <c r="AB66" s="302"/>
      <c r="AC66" s="302"/>
      <c r="AD66" s="302"/>
      <c r="AE66" s="302"/>
      <c r="AF66" s="302"/>
      <c r="AG66" s="302"/>
      <c r="AH66" s="302"/>
      <c r="AI66" s="302"/>
      <c r="AJ66" s="302"/>
      <c r="AK66" s="302"/>
      <c r="AL66" s="302"/>
      <c r="AM66" s="302"/>
      <c r="AN66" s="302"/>
      <c r="AO66" s="302"/>
      <c r="AP66" s="302"/>
      <c r="AQ66" s="302"/>
      <c r="AR66" s="302"/>
      <c r="AS66" s="302"/>
      <c r="AT66" s="302"/>
      <c r="AU66" s="302"/>
      <c r="AV66" s="302"/>
      <c r="AW66" s="302"/>
      <c r="AX66" s="302"/>
      <c r="AY66" s="302"/>
      <c r="AZ66" s="302"/>
      <c r="BA66" s="302"/>
      <c r="BB66" s="302"/>
    </row>
    <row r="67" spans="1:54" x14ac:dyDescent="0.2">
      <c r="A67" s="357"/>
      <c r="B67" s="350"/>
      <c r="C67" s="302"/>
      <c r="D67" s="302"/>
      <c r="E67" s="302"/>
      <c r="F67" s="302"/>
      <c r="G67" s="302"/>
      <c r="H67" s="302"/>
      <c r="I67" s="302"/>
      <c r="J67" s="302"/>
      <c r="K67" s="302"/>
      <c r="L67" s="339"/>
      <c r="M67" s="339"/>
      <c r="N67" s="339"/>
      <c r="O67" s="339"/>
      <c r="P67" s="339"/>
      <c r="Q67" s="339"/>
      <c r="R67" s="339"/>
      <c r="S67" s="339"/>
      <c r="T67" s="339"/>
      <c r="U67" s="339"/>
      <c r="V67" s="339"/>
      <c r="W67" s="339"/>
      <c r="X67" s="339"/>
      <c r="Y67" s="302"/>
      <c r="Z67" s="302"/>
      <c r="AA67" s="302"/>
      <c r="AB67" s="302"/>
      <c r="AC67" s="302"/>
      <c r="AD67" s="302"/>
      <c r="AE67" s="302"/>
      <c r="AF67" s="302"/>
      <c r="AG67" s="302"/>
      <c r="AH67" s="302"/>
      <c r="AI67" s="302"/>
      <c r="AJ67" s="302"/>
      <c r="AK67" s="302"/>
      <c r="AL67" s="302"/>
      <c r="AM67" s="302"/>
      <c r="AN67" s="302"/>
      <c r="AO67" s="302"/>
      <c r="AP67" s="302"/>
      <c r="AQ67" s="302"/>
      <c r="AR67" s="302"/>
      <c r="AS67" s="302"/>
      <c r="AT67" s="302"/>
      <c r="AU67" s="302"/>
      <c r="AV67" s="302"/>
      <c r="AW67" s="302"/>
      <c r="AX67" s="302"/>
      <c r="AY67" s="302"/>
      <c r="AZ67" s="302"/>
      <c r="BA67" s="302"/>
      <c r="BB67" s="302"/>
    </row>
    <row r="68" spans="1:54" x14ac:dyDescent="0.2">
      <c r="A68" s="357"/>
      <c r="B68" s="350"/>
      <c r="C68" s="302"/>
      <c r="D68" s="302"/>
      <c r="E68" s="302"/>
      <c r="F68" s="302"/>
      <c r="G68" s="302"/>
      <c r="H68" s="302"/>
      <c r="I68" s="302"/>
      <c r="J68" s="302"/>
      <c r="K68" s="302"/>
      <c r="L68" s="339"/>
      <c r="M68" s="339"/>
      <c r="N68" s="339"/>
      <c r="O68" s="339"/>
      <c r="P68" s="339"/>
      <c r="Q68" s="339"/>
      <c r="R68" s="339"/>
      <c r="S68" s="339"/>
      <c r="T68" s="339"/>
      <c r="U68" s="339"/>
      <c r="V68" s="339"/>
      <c r="W68" s="339"/>
      <c r="X68" s="339"/>
      <c r="Y68" s="302"/>
      <c r="Z68" s="302"/>
      <c r="AA68" s="302"/>
      <c r="AB68" s="302"/>
      <c r="AC68" s="302"/>
      <c r="AD68" s="302"/>
      <c r="AE68" s="302"/>
      <c r="AF68" s="302"/>
      <c r="AG68" s="302"/>
      <c r="AH68" s="302"/>
      <c r="AI68" s="302"/>
      <c r="AJ68" s="302"/>
      <c r="AK68" s="302"/>
      <c r="AL68" s="302"/>
      <c r="AM68" s="302"/>
      <c r="AN68" s="302"/>
      <c r="AO68" s="302"/>
      <c r="AP68" s="302"/>
      <c r="AQ68" s="302"/>
      <c r="AR68" s="302"/>
      <c r="AS68" s="302"/>
      <c r="AT68" s="302"/>
      <c r="AU68" s="302"/>
      <c r="AV68" s="302"/>
      <c r="AW68" s="302"/>
      <c r="AX68" s="302"/>
      <c r="AY68" s="302"/>
      <c r="AZ68" s="302"/>
      <c r="BA68" s="302"/>
      <c r="BB68" s="302"/>
    </row>
    <row r="69" spans="1:54" x14ac:dyDescent="0.2">
      <c r="A69" s="357"/>
      <c r="B69" s="350"/>
      <c r="C69" s="302"/>
      <c r="D69" s="302"/>
      <c r="E69" s="302"/>
      <c r="F69" s="302"/>
      <c r="G69" s="302"/>
      <c r="H69" s="302"/>
      <c r="I69" s="302"/>
      <c r="J69" s="302"/>
      <c r="K69" s="302"/>
      <c r="L69" s="339"/>
      <c r="M69" s="339"/>
      <c r="N69" s="339"/>
      <c r="O69" s="339"/>
      <c r="P69" s="339"/>
      <c r="Q69" s="339"/>
      <c r="R69" s="339"/>
      <c r="S69" s="339"/>
      <c r="T69" s="339"/>
      <c r="U69" s="339"/>
      <c r="V69" s="339"/>
      <c r="W69" s="339"/>
      <c r="X69" s="339"/>
      <c r="Y69" s="302"/>
      <c r="Z69" s="302"/>
      <c r="AA69" s="302"/>
      <c r="AB69" s="302"/>
      <c r="AC69" s="302"/>
      <c r="AD69" s="302"/>
      <c r="AE69" s="302"/>
      <c r="AF69" s="302"/>
      <c r="AG69" s="302"/>
      <c r="AH69" s="302"/>
      <c r="AI69" s="302"/>
      <c r="AJ69" s="302"/>
      <c r="AK69" s="302"/>
      <c r="AL69" s="302"/>
      <c r="AM69" s="302"/>
      <c r="AN69" s="302"/>
      <c r="AO69" s="302"/>
      <c r="AP69" s="302"/>
      <c r="AQ69" s="302"/>
      <c r="AR69" s="302"/>
      <c r="AS69" s="302"/>
      <c r="AT69" s="302"/>
      <c r="AU69" s="302"/>
      <c r="AV69" s="302"/>
      <c r="AW69" s="302"/>
      <c r="AX69" s="302"/>
      <c r="AY69" s="302"/>
      <c r="AZ69" s="302"/>
      <c r="BA69" s="302"/>
      <c r="BB69" s="302"/>
    </row>
    <row r="70" spans="1:54" x14ac:dyDescent="0.2">
      <c r="A70" s="357"/>
      <c r="B70" s="350"/>
      <c r="C70" s="302"/>
      <c r="D70" s="302"/>
      <c r="E70" s="302"/>
      <c r="F70" s="302"/>
      <c r="G70" s="302"/>
      <c r="H70" s="302"/>
      <c r="I70" s="302"/>
      <c r="J70" s="302"/>
      <c r="K70" s="302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302"/>
      <c r="Z70" s="302"/>
      <c r="AA70" s="302"/>
      <c r="AB70" s="302"/>
      <c r="AC70" s="302"/>
      <c r="AD70" s="302"/>
      <c r="AE70" s="302"/>
      <c r="AF70" s="302"/>
      <c r="AG70" s="302"/>
      <c r="AH70" s="302"/>
      <c r="AI70" s="302"/>
      <c r="AJ70" s="302"/>
      <c r="AK70" s="302"/>
      <c r="AL70" s="302"/>
      <c r="AM70" s="302"/>
      <c r="AN70" s="302"/>
      <c r="AO70" s="302"/>
      <c r="AP70" s="302"/>
      <c r="AQ70" s="302"/>
      <c r="AR70" s="302"/>
      <c r="AS70" s="302"/>
      <c r="AT70" s="302"/>
      <c r="AU70" s="302"/>
      <c r="AV70" s="302"/>
      <c r="AW70" s="302"/>
      <c r="AX70" s="302"/>
      <c r="AY70" s="302"/>
      <c r="AZ70" s="302"/>
      <c r="BA70" s="302"/>
      <c r="BB70" s="302"/>
    </row>
    <row r="71" spans="1:54" x14ac:dyDescent="0.2">
      <c r="A71" s="357"/>
      <c r="B71" s="350"/>
      <c r="C71" s="302"/>
      <c r="D71" s="302"/>
      <c r="E71" s="302"/>
      <c r="F71" s="302"/>
      <c r="G71" s="302"/>
      <c r="H71" s="302"/>
      <c r="I71" s="302"/>
      <c r="J71" s="302"/>
      <c r="K71" s="302"/>
      <c r="L71" s="339"/>
      <c r="M71" s="339"/>
      <c r="N71" s="339"/>
      <c r="O71" s="339"/>
      <c r="P71" s="339"/>
      <c r="Q71" s="339"/>
      <c r="R71" s="339"/>
      <c r="S71" s="339"/>
      <c r="T71" s="339"/>
      <c r="U71" s="339"/>
      <c r="V71" s="339"/>
      <c r="W71" s="339"/>
      <c r="X71" s="339"/>
      <c r="Y71" s="302"/>
      <c r="Z71" s="302"/>
      <c r="AA71" s="302"/>
      <c r="AB71" s="302"/>
      <c r="AC71" s="302"/>
      <c r="AD71" s="302"/>
      <c r="AE71" s="302"/>
      <c r="AF71" s="302"/>
      <c r="AG71" s="302"/>
      <c r="AH71" s="302"/>
      <c r="AI71" s="302"/>
      <c r="AJ71" s="302"/>
      <c r="AK71" s="302"/>
      <c r="AL71" s="302"/>
      <c r="AM71" s="302"/>
      <c r="AN71" s="302"/>
      <c r="AO71" s="302"/>
      <c r="AP71" s="302"/>
      <c r="AQ71" s="302"/>
      <c r="AR71" s="302"/>
      <c r="AS71" s="302"/>
      <c r="AT71" s="302"/>
      <c r="AU71" s="302"/>
      <c r="AV71" s="302"/>
      <c r="AW71" s="302"/>
      <c r="AX71" s="302"/>
      <c r="AY71" s="302"/>
      <c r="AZ71" s="302"/>
      <c r="BA71" s="302"/>
      <c r="BB71" s="302"/>
    </row>
    <row r="72" spans="1:54" x14ac:dyDescent="0.2">
      <c r="A72" s="357"/>
      <c r="B72" s="350"/>
      <c r="C72" s="302"/>
      <c r="D72" s="302"/>
      <c r="E72" s="302"/>
      <c r="F72" s="302"/>
      <c r="G72" s="302"/>
      <c r="H72" s="302"/>
      <c r="I72" s="302"/>
      <c r="J72" s="302"/>
      <c r="K72" s="302"/>
      <c r="L72" s="339"/>
      <c r="M72" s="339"/>
      <c r="N72" s="339"/>
      <c r="O72" s="339"/>
      <c r="P72" s="339"/>
      <c r="Q72" s="339"/>
      <c r="R72" s="339"/>
      <c r="S72" s="339"/>
      <c r="T72" s="339"/>
      <c r="U72" s="339"/>
      <c r="V72" s="339"/>
      <c r="W72" s="339"/>
      <c r="X72" s="339"/>
      <c r="Y72" s="302"/>
      <c r="Z72" s="302"/>
      <c r="AA72" s="302"/>
      <c r="AB72" s="302"/>
      <c r="AC72" s="302"/>
      <c r="AD72" s="302"/>
      <c r="AE72" s="302"/>
      <c r="AF72" s="302"/>
      <c r="AG72" s="302"/>
      <c r="AH72" s="302"/>
      <c r="AI72" s="302"/>
      <c r="AJ72" s="302"/>
      <c r="AK72" s="302"/>
      <c r="AL72" s="302"/>
      <c r="AM72" s="302"/>
      <c r="AN72" s="302"/>
      <c r="AO72" s="302"/>
      <c r="AP72" s="302"/>
      <c r="AQ72" s="302"/>
      <c r="AR72" s="302"/>
      <c r="AS72" s="302"/>
      <c r="AT72" s="302"/>
      <c r="AU72" s="302"/>
      <c r="AV72" s="302"/>
      <c r="AW72" s="302"/>
      <c r="AX72" s="302"/>
      <c r="AY72" s="302"/>
      <c r="AZ72" s="302"/>
      <c r="BA72" s="302"/>
      <c r="BB72" s="302"/>
    </row>
    <row r="73" spans="1:54" x14ac:dyDescent="0.2">
      <c r="A73" s="357"/>
      <c r="B73" s="350"/>
      <c r="C73" s="302"/>
      <c r="D73" s="302"/>
      <c r="E73" s="302"/>
      <c r="F73" s="302"/>
      <c r="G73" s="302"/>
      <c r="H73" s="302"/>
      <c r="I73" s="302"/>
      <c r="J73" s="302"/>
      <c r="K73" s="302"/>
      <c r="L73" s="339"/>
      <c r="M73" s="339"/>
      <c r="N73" s="339"/>
      <c r="O73" s="339"/>
      <c r="P73" s="339"/>
      <c r="Q73" s="339"/>
      <c r="R73" s="339"/>
      <c r="S73" s="339"/>
      <c r="T73" s="339"/>
      <c r="U73" s="339"/>
      <c r="V73" s="339"/>
      <c r="W73" s="339"/>
      <c r="X73" s="339"/>
      <c r="Y73" s="302"/>
      <c r="Z73" s="302"/>
      <c r="AA73" s="302"/>
      <c r="AB73" s="302"/>
      <c r="AC73" s="302"/>
      <c r="AD73" s="302"/>
      <c r="AE73" s="302"/>
      <c r="AF73" s="302"/>
      <c r="AG73" s="302"/>
      <c r="AH73" s="302"/>
      <c r="AI73" s="302"/>
      <c r="AJ73" s="302"/>
      <c r="AK73" s="302"/>
      <c r="AL73" s="302"/>
      <c r="AM73" s="302"/>
      <c r="AN73" s="302"/>
      <c r="AO73" s="302"/>
      <c r="AP73" s="302"/>
      <c r="AQ73" s="302"/>
      <c r="AR73" s="302"/>
      <c r="AS73" s="302"/>
      <c r="AT73" s="302"/>
      <c r="AU73" s="302"/>
      <c r="AV73" s="302"/>
      <c r="AW73" s="302"/>
      <c r="AX73" s="302"/>
      <c r="AY73" s="302"/>
      <c r="AZ73" s="302"/>
      <c r="BA73" s="302"/>
      <c r="BB73" s="302"/>
    </row>
    <row r="74" spans="1:54" x14ac:dyDescent="0.2">
      <c r="A74" s="357"/>
      <c r="B74" s="350"/>
      <c r="C74" s="302"/>
      <c r="D74" s="302"/>
      <c r="E74" s="302"/>
      <c r="F74" s="302"/>
      <c r="G74" s="302"/>
      <c r="H74" s="302"/>
      <c r="I74" s="302"/>
      <c r="J74" s="302"/>
      <c r="K74" s="302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39"/>
      <c r="W74" s="339"/>
      <c r="X74" s="339"/>
      <c r="Y74" s="302"/>
      <c r="Z74" s="302"/>
      <c r="AA74" s="302"/>
      <c r="AB74" s="302"/>
      <c r="AC74" s="302"/>
      <c r="AD74" s="302"/>
      <c r="AE74" s="302"/>
      <c r="AF74" s="302"/>
      <c r="AG74" s="302"/>
      <c r="AH74" s="302"/>
      <c r="AI74" s="302"/>
      <c r="AJ74" s="302"/>
      <c r="AK74" s="302"/>
      <c r="AL74" s="302"/>
      <c r="AM74" s="302"/>
      <c r="AN74" s="302"/>
      <c r="AO74" s="302"/>
      <c r="AP74" s="302"/>
      <c r="AQ74" s="302"/>
      <c r="AR74" s="302"/>
      <c r="AS74" s="302"/>
      <c r="AT74" s="302"/>
      <c r="AU74" s="302"/>
      <c r="AV74" s="302"/>
      <c r="AW74" s="302"/>
      <c r="AX74" s="302"/>
      <c r="AY74" s="302"/>
      <c r="AZ74" s="302"/>
      <c r="BA74" s="302"/>
      <c r="BB74" s="302"/>
    </row>
    <row r="75" spans="1:54" x14ac:dyDescent="0.2">
      <c r="A75" s="357"/>
      <c r="B75" s="350"/>
      <c r="C75" s="302"/>
      <c r="D75" s="302"/>
      <c r="E75" s="302"/>
      <c r="F75" s="302"/>
      <c r="G75" s="302"/>
      <c r="H75" s="302"/>
      <c r="I75" s="302"/>
      <c r="J75" s="302"/>
      <c r="K75" s="302"/>
      <c r="L75" s="339"/>
      <c r="M75" s="339"/>
      <c r="N75" s="339"/>
      <c r="O75" s="339"/>
      <c r="P75" s="339"/>
      <c r="Q75" s="339"/>
      <c r="R75" s="339"/>
      <c r="S75" s="339"/>
      <c r="T75" s="339"/>
      <c r="U75" s="339"/>
      <c r="V75" s="339"/>
      <c r="W75" s="339"/>
      <c r="X75" s="339"/>
      <c r="Y75" s="302"/>
      <c r="Z75" s="302"/>
      <c r="AA75" s="302"/>
      <c r="AB75" s="302"/>
      <c r="AC75" s="302"/>
      <c r="AD75" s="302"/>
      <c r="AE75" s="302"/>
      <c r="AF75" s="302"/>
      <c r="AG75" s="302"/>
      <c r="AH75" s="302"/>
      <c r="AI75" s="302"/>
      <c r="AJ75" s="302"/>
      <c r="AK75" s="302"/>
      <c r="AL75" s="302"/>
      <c r="AM75" s="302"/>
      <c r="AN75" s="302"/>
      <c r="AO75" s="302"/>
      <c r="AP75" s="302"/>
      <c r="AQ75" s="302"/>
      <c r="AR75" s="302"/>
      <c r="AS75" s="302"/>
      <c r="AT75" s="302"/>
      <c r="AU75" s="302"/>
      <c r="AV75" s="302"/>
      <c r="AW75" s="302"/>
      <c r="AX75" s="302"/>
      <c r="AY75" s="302"/>
      <c r="AZ75" s="302"/>
      <c r="BA75" s="302"/>
      <c r="BB75" s="302"/>
    </row>
    <row r="76" spans="1:54" x14ac:dyDescent="0.2">
      <c r="A76" s="357"/>
      <c r="B76" s="350"/>
      <c r="C76" s="302"/>
      <c r="D76" s="302"/>
      <c r="E76" s="302"/>
      <c r="F76" s="302"/>
      <c r="G76" s="302"/>
      <c r="H76" s="302"/>
      <c r="I76" s="302"/>
      <c r="J76" s="302"/>
      <c r="K76" s="302"/>
      <c r="L76" s="339"/>
      <c r="M76" s="339"/>
      <c r="N76" s="339"/>
      <c r="O76" s="339"/>
      <c r="P76" s="339"/>
      <c r="Q76" s="339"/>
      <c r="R76" s="339"/>
      <c r="S76" s="339"/>
      <c r="T76" s="339"/>
      <c r="U76" s="339"/>
      <c r="V76" s="339"/>
      <c r="W76" s="339"/>
      <c r="X76" s="339"/>
      <c r="Y76" s="302"/>
      <c r="Z76" s="302"/>
      <c r="AA76" s="302"/>
      <c r="AB76" s="302"/>
      <c r="AC76" s="302"/>
      <c r="AD76" s="302"/>
      <c r="AE76" s="302"/>
      <c r="AF76" s="302"/>
      <c r="AG76" s="302"/>
      <c r="AH76" s="302"/>
      <c r="AI76" s="302"/>
      <c r="AJ76" s="302"/>
      <c r="AK76" s="302"/>
      <c r="AL76" s="302"/>
      <c r="AM76" s="302"/>
      <c r="AN76" s="302"/>
      <c r="AO76" s="302"/>
      <c r="AP76" s="302"/>
      <c r="AQ76" s="302"/>
      <c r="AR76" s="302"/>
      <c r="AS76" s="302"/>
      <c r="AT76" s="302"/>
      <c r="AU76" s="302"/>
      <c r="AV76" s="302"/>
      <c r="AW76" s="302"/>
      <c r="AX76" s="302"/>
      <c r="AY76" s="302"/>
      <c r="AZ76" s="302"/>
      <c r="BA76" s="302"/>
      <c r="BB76" s="302"/>
    </row>
    <row r="77" spans="1:54" x14ac:dyDescent="0.2">
      <c r="A77" s="357"/>
      <c r="B77" s="350"/>
      <c r="C77" s="302"/>
      <c r="D77" s="302"/>
      <c r="E77" s="302"/>
      <c r="F77" s="302"/>
      <c r="G77" s="302"/>
      <c r="H77" s="302"/>
      <c r="I77" s="302"/>
      <c r="J77" s="302"/>
      <c r="K77" s="302"/>
      <c r="L77" s="339"/>
      <c r="M77" s="339"/>
      <c r="N77" s="339"/>
      <c r="O77" s="339"/>
      <c r="P77" s="339"/>
      <c r="Q77" s="339"/>
      <c r="R77" s="339"/>
      <c r="S77" s="339"/>
      <c r="T77" s="339"/>
      <c r="U77" s="339"/>
      <c r="V77" s="339"/>
      <c r="W77" s="339"/>
      <c r="X77" s="339"/>
      <c r="Y77" s="302"/>
      <c r="Z77" s="302"/>
      <c r="AA77" s="302"/>
      <c r="AB77" s="302"/>
      <c r="AC77" s="302"/>
      <c r="AD77" s="302"/>
      <c r="AE77" s="302"/>
      <c r="AF77" s="302"/>
      <c r="AG77" s="302"/>
      <c r="AH77" s="302"/>
      <c r="AI77" s="302"/>
      <c r="AJ77" s="302"/>
      <c r="AK77" s="302"/>
      <c r="AL77" s="302"/>
      <c r="AM77" s="302"/>
      <c r="AN77" s="302"/>
      <c r="AO77" s="302"/>
      <c r="AP77" s="302"/>
      <c r="AQ77" s="302"/>
      <c r="AR77" s="302"/>
      <c r="AS77" s="302"/>
      <c r="AT77" s="302"/>
      <c r="AU77" s="302"/>
      <c r="AV77" s="302"/>
      <c r="AW77" s="302"/>
      <c r="AX77" s="302"/>
      <c r="AY77" s="302"/>
      <c r="AZ77" s="302"/>
      <c r="BA77" s="302"/>
      <c r="BB77" s="302"/>
    </row>
    <row r="78" spans="1:54" x14ac:dyDescent="0.2">
      <c r="A78" s="357"/>
      <c r="B78" s="350"/>
      <c r="C78" s="302"/>
      <c r="D78" s="302"/>
      <c r="E78" s="302"/>
      <c r="F78" s="302"/>
      <c r="G78" s="302"/>
      <c r="H78" s="302"/>
      <c r="I78" s="302"/>
      <c r="J78" s="302"/>
      <c r="K78" s="302"/>
      <c r="L78" s="339"/>
      <c r="M78" s="339"/>
      <c r="N78" s="339"/>
      <c r="O78" s="339"/>
      <c r="P78" s="339"/>
      <c r="Q78" s="339"/>
      <c r="R78" s="339"/>
      <c r="S78" s="339"/>
      <c r="T78" s="339"/>
      <c r="U78" s="339"/>
      <c r="V78" s="339"/>
      <c r="W78" s="339"/>
      <c r="X78" s="339"/>
      <c r="Y78" s="302"/>
      <c r="Z78" s="302"/>
      <c r="AA78" s="302"/>
      <c r="AB78" s="302"/>
      <c r="AC78" s="302"/>
      <c r="AD78" s="302"/>
      <c r="AE78" s="302"/>
      <c r="AF78" s="302"/>
      <c r="AG78" s="302"/>
      <c r="AH78" s="302"/>
      <c r="AI78" s="302"/>
      <c r="AJ78" s="302"/>
      <c r="AK78" s="302"/>
      <c r="AL78" s="302"/>
      <c r="AM78" s="302"/>
      <c r="AN78" s="302"/>
      <c r="AO78" s="302"/>
      <c r="AP78" s="302"/>
      <c r="AQ78" s="302"/>
      <c r="AR78" s="302"/>
      <c r="AS78" s="302"/>
      <c r="AT78" s="302"/>
      <c r="AU78" s="302"/>
      <c r="AV78" s="302"/>
      <c r="AW78" s="302"/>
      <c r="AX78" s="302"/>
      <c r="AY78" s="302"/>
      <c r="AZ78" s="302"/>
      <c r="BA78" s="302"/>
      <c r="BB78" s="302"/>
    </row>
    <row r="79" spans="1:54" x14ac:dyDescent="0.2">
      <c r="A79" s="357"/>
      <c r="B79" s="350"/>
      <c r="C79" s="302"/>
      <c r="D79" s="302"/>
      <c r="E79" s="302"/>
      <c r="F79" s="302"/>
      <c r="G79" s="302"/>
      <c r="H79" s="302"/>
      <c r="I79" s="302"/>
      <c r="J79" s="302"/>
      <c r="K79" s="302"/>
      <c r="L79" s="339"/>
      <c r="M79" s="339"/>
      <c r="N79" s="339"/>
      <c r="O79" s="339"/>
      <c r="P79" s="339"/>
      <c r="Q79" s="339"/>
      <c r="R79" s="339"/>
      <c r="S79" s="339"/>
      <c r="T79" s="339"/>
      <c r="U79" s="339"/>
      <c r="V79" s="339"/>
      <c r="W79" s="339"/>
      <c r="X79" s="339"/>
      <c r="Y79" s="302"/>
      <c r="Z79" s="302"/>
      <c r="AA79" s="302"/>
      <c r="AB79" s="302"/>
      <c r="AC79" s="302"/>
      <c r="AD79" s="302"/>
      <c r="AE79" s="302"/>
      <c r="AF79" s="302"/>
      <c r="AG79" s="302"/>
      <c r="AH79" s="302"/>
      <c r="AI79" s="302"/>
      <c r="AJ79" s="302"/>
      <c r="AK79" s="302"/>
      <c r="AL79" s="302"/>
      <c r="AM79" s="302"/>
      <c r="AN79" s="302"/>
      <c r="AO79" s="302"/>
      <c r="AP79" s="302"/>
      <c r="AQ79" s="302"/>
      <c r="AR79" s="302"/>
      <c r="AS79" s="302"/>
      <c r="AT79" s="302"/>
      <c r="AU79" s="302"/>
      <c r="AV79" s="302"/>
      <c r="AW79" s="302"/>
      <c r="AX79" s="302"/>
      <c r="AY79" s="302"/>
      <c r="AZ79" s="302"/>
      <c r="BA79" s="302"/>
      <c r="BB79" s="302"/>
    </row>
    <row r="80" spans="1:54" x14ac:dyDescent="0.2">
      <c r="A80" s="357"/>
      <c r="B80" s="350"/>
      <c r="C80" s="302"/>
      <c r="D80" s="302"/>
      <c r="E80" s="302"/>
      <c r="F80" s="302"/>
      <c r="G80" s="302"/>
      <c r="H80" s="302"/>
      <c r="I80" s="302"/>
      <c r="J80" s="302"/>
      <c r="K80" s="302"/>
      <c r="L80" s="339"/>
      <c r="M80" s="339"/>
      <c r="N80" s="339"/>
      <c r="O80" s="339"/>
      <c r="P80" s="339"/>
      <c r="Q80" s="339"/>
      <c r="R80" s="339"/>
      <c r="S80" s="339"/>
      <c r="T80" s="339"/>
      <c r="U80" s="339"/>
      <c r="V80" s="339"/>
      <c r="W80" s="339"/>
      <c r="X80" s="339"/>
      <c r="Y80" s="302"/>
      <c r="Z80" s="302"/>
      <c r="AA80" s="302"/>
      <c r="AB80" s="302"/>
      <c r="AC80" s="302"/>
      <c r="AD80" s="302"/>
      <c r="AE80" s="302"/>
      <c r="AF80" s="302"/>
      <c r="AG80" s="302"/>
      <c r="AH80" s="302"/>
      <c r="AI80" s="302"/>
      <c r="AJ80" s="302"/>
      <c r="AK80" s="302"/>
      <c r="AL80" s="302"/>
      <c r="AM80" s="302"/>
      <c r="AN80" s="302"/>
      <c r="AO80" s="302"/>
      <c r="AP80" s="302"/>
      <c r="AQ80" s="302"/>
      <c r="AR80" s="302"/>
      <c r="AS80" s="302"/>
      <c r="AT80" s="302"/>
      <c r="AU80" s="302"/>
      <c r="AV80" s="302"/>
      <c r="AW80" s="302"/>
      <c r="AX80" s="302"/>
      <c r="AY80" s="302"/>
      <c r="AZ80" s="302"/>
      <c r="BA80" s="302"/>
      <c r="BB80" s="302"/>
    </row>
    <row r="81" spans="1:54" x14ac:dyDescent="0.2">
      <c r="A81" s="357"/>
      <c r="B81" s="350"/>
      <c r="C81" s="302"/>
      <c r="D81" s="302"/>
      <c r="E81" s="302"/>
      <c r="F81" s="302"/>
      <c r="G81" s="302"/>
      <c r="H81" s="302"/>
      <c r="I81" s="302"/>
      <c r="J81" s="302"/>
      <c r="K81" s="302"/>
      <c r="L81" s="339"/>
      <c r="M81" s="339"/>
      <c r="N81" s="339"/>
      <c r="O81" s="339"/>
      <c r="P81" s="339"/>
      <c r="Q81" s="339"/>
      <c r="R81" s="339"/>
      <c r="S81" s="339"/>
      <c r="T81" s="339"/>
      <c r="U81" s="339"/>
      <c r="V81" s="339"/>
      <c r="W81" s="339"/>
      <c r="X81" s="339"/>
      <c r="Y81" s="302"/>
      <c r="Z81" s="302"/>
      <c r="AA81" s="302"/>
      <c r="AB81" s="302"/>
      <c r="AC81" s="302"/>
      <c r="AD81" s="302"/>
      <c r="AE81" s="302"/>
      <c r="AF81" s="302"/>
      <c r="AG81" s="302"/>
      <c r="AH81" s="302"/>
      <c r="AI81" s="302"/>
      <c r="AJ81" s="302"/>
      <c r="AK81" s="302"/>
      <c r="AL81" s="302"/>
      <c r="AM81" s="302"/>
      <c r="AN81" s="302"/>
      <c r="AO81" s="302"/>
      <c r="AP81" s="302"/>
      <c r="AQ81" s="302"/>
      <c r="AR81" s="302"/>
      <c r="AS81" s="302"/>
      <c r="AT81" s="302"/>
      <c r="AU81" s="302"/>
      <c r="AV81" s="302"/>
      <c r="AW81" s="302"/>
      <c r="AX81" s="302"/>
      <c r="AY81" s="302"/>
      <c r="AZ81" s="302"/>
      <c r="BA81" s="302"/>
      <c r="BB81" s="302"/>
    </row>
    <row r="82" spans="1:54" x14ac:dyDescent="0.2">
      <c r="A82" s="357"/>
      <c r="B82" s="350"/>
      <c r="C82" s="302"/>
      <c r="D82" s="302"/>
      <c r="E82" s="302"/>
      <c r="F82" s="302"/>
      <c r="G82" s="302"/>
      <c r="H82" s="302"/>
      <c r="I82" s="302"/>
      <c r="J82" s="302"/>
      <c r="K82" s="302"/>
      <c r="L82" s="339"/>
      <c r="M82" s="339"/>
      <c r="N82" s="339"/>
      <c r="O82" s="339"/>
      <c r="P82" s="339"/>
      <c r="Q82" s="339"/>
      <c r="R82" s="339"/>
      <c r="S82" s="339"/>
      <c r="T82" s="339"/>
      <c r="U82" s="339"/>
      <c r="V82" s="339"/>
      <c r="W82" s="339"/>
      <c r="X82" s="339"/>
      <c r="Y82" s="302"/>
      <c r="Z82" s="302"/>
      <c r="AA82" s="302"/>
      <c r="AB82" s="302"/>
      <c r="AC82" s="302"/>
      <c r="AD82" s="302"/>
      <c r="AE82" s="302"/>
      <c r="AF82" s="302"/>
      <c r="AG82" s="302"/>
      <c r="AH82" s="302"/>
      <c r="AI82" s="302"/>
      <c r="AJ82" s="302"/>
      <c r="AK82" s="302"/>
      <c r="AL82" s="302"/>
      <c r="AM82" s="302"/>
      <c r="AN82" s="302"/>
      <c r="AO82" s="302"/>
      <c r="AP82" s="302"/>
      <c r="AQ82" s="302"/>
      <c r="AR82" s="302"/>
      <c r="AS82" s="302"/>
      <c r="AT82" s="302"/>
      <c r="AU82" s="302"/>
      <c r="AV82" s="302"/>
      <c r="AW82" s="302"/>
      <c r="AX82" s="302"/>
      <c r="AY82" s="302"/>
      <c r="AZ82" s="302"/>
      <c r="BA82" s="302"/>
      <c r="BB82" s="302"/>
    </row>
    <row r="83" spans="1:54" x14ac:dyDescent="0.2">
      <c r="A83" s="357"/>
      <c r="B83" s="350"/>
      <c r="C83" s="302"/>
      <c r="D83" s="302"/>
      <c r="E83" s="302"/>
      <c r="F83" s="302"/>
      <c r="G83" s="302"/>
      <c r="H83" s="302"/>
      <c r="I83" s="302"/>
      <c r="J83" s="302"/>
      <c r="K83" s="302"/>
      <c r="L83" s="339"/>
      <c r="M83" s="339"/>
      <c r="N83" s="339"/>
      <c r="O83" s="339"/>
      <c r="P83" s="339"/>
      <c r="Q83" s="339"/>
      <c r="R83" s="339"/>
      <c r="S83" s="339"/>
      <c r="T83" s="339"/>
      <c r="U83" s="339"/>
      <c r="V83" s="339"/>
      <c r="W83" s="339"/>
      <c r="X83" s="339"/>
      <c r="Y83" s="302"/>
      <c r="Z83" s="302"/>
      <c r="AA83" s="302"/>
      <c r="AB83" s="302"/>
      <c r="AC83" s="302"/>
      <c r="AD83" s="302"/>
      <c r="AE83" s="302"/>
      <c r="AF83" s="302"/>
      <c r="AG83" s="302"/>
      <c r="AH83" s="302"/>
      <c r="AI83" s="302"/>
      <c r="AJ83" s="302"/>
      <c r="AK83" s="302"/>
      <c r="AL83" s="302"/>
      <c r="AM83" s="302"/>
      <c r="AN83" s="302"/>
      <c r="AO83" s="302"/>
      <c r="AP83" s="302"/>
      <c r="AQ83" s="302"/>
      <c r="AR83" s="302"/>
      <c r="AS83" s="302"/>
      <c r="AT83" s="302"/>
      <c r="AU83" s="302"/>
      <c r="AV83" s="302"/>
      <c r="AW83" s="302"/>
      <c r="AX83" s="302"/>
      <c r="AY83" s="302"/>
      <c r="AZ83" s="302"/>
      <c r="BA83" s="302"/>
      <c r="BB83" s="302"/>
    </row>
    <row r="84" spans="1:54" x14ac:dyDescent="0.2">
      <c r="A84" s="357"/>
      <c r="B84" s="350"/>
      <c r="C84" s="302"/>
      <c r="D84" s="302"/>
      <c r="E84" s="302"/>
      <c r="F84" s="302"/>
      <c r="G84" s="302"/>
      <c r="H84" s="302"/>
      <c r="I84" s="302"/>
      <c r="J84" s="302"/>
      <c r="K84" s="302"/>
      <c r="L84" s="339"/>
      <c r="M84" s="339"/>
      <c r="N84" s="339"/>
      <c r="O84" s="339"/>
      <c r="P84" s="339"/>
      <c r="Q84" s="339"/>
      <c r="R84" s="339"/>
      <c r="S84" s="339"/>
      <c r="T84" s="339"/>
      <c r="U84" s="339"/>
      <c r="V84" s="339"/>
      <c r="W84" s="339"/>
      <c r="X84" s="339"/>
      <c r="Y84" s="302"/>
      <c r="Z84" s="302"/>
      <c r="AA84" s="302"/>
      <c r="AB84" s="302"/>
      <c r="AC84" s="302"/>
      <c r="AD84" s="302"/>
      <c r="AE84" s="302"/>
      <c r="AF84" s="302"/>
      <c r="AG84" s="302"/>
      <c r="AH84" s="302"/>
      <c r="AI84" s="302"/>
      <c r="AJ84" s="302"/>
      <c r="AK84" s="302"/>
      <c r="AL84" s="302"/>
      <c r="AM84" s="302"/>
      <c r="AN84" s="302"/>
      <c r="AO84" s="302"/>
      <c r="AP84" s="302"/>
      <c r="AQ84" s="302"/>
      <c r="AR84" s="302"/>
      <c r="AS84" s="302"/>
      <c r="AT84" s="302"/>
      <c r="AU84" s="302"/>
      <c r="AV84" s="302"/>
      <c r="AW84" s="302"/>
      <c r="AX84" s="302"/>
      <c r="AY84" s="302"/>
      <c r="AZ84" s="302"/>
      <c r="BA84" s="302"/>
      <c r="BB84" s="302"/>
    </row>
    <row r="85" spans="1:54" x14ac:dyDescent="0.2">
      <c r="A85" s="357"/>
      <c r="B85" s="350"/>
      <c r="C85" s="302"/>
      <c r="D85" s="302"/>
      <c r="E85" s="302"/>
      <c r="F85" s="302"/>
      <c r="G85" s="302"/>
      <c r="H85" s="302"/>
      <c r="I85" s="302"/>
      <c r="J85" s="302"/>
      <c r="K85" s="302"/>
      <c r="L85" s="339"/>
      <c r="M85" s="339"/>
      <c r="N85" s="339"/>
      <c r="O85" s="339"/>
      <c r="P85" s="339"/>
      <c r="Q85" s="339"/>
      <c r="R85" s="339"/>
      <c r="S85" s="339"/>
      <c r="T85" s="339"/>
      <c r="U85" s="339"/>
      <c r="V85" s="339"/>
      <c r="W85" s="339"/>
      <c r="X85" s="339"/>
      <c r="Y85" s="302"/>
      <c r="Z85" s="302"/>
      <c r="AA85" s="302"/>
      <c r="AB85" s="302"/>
      <c r="AC85" s="302"/>
      <c r="AD85" s="302"/>
      <c r="AE85" s="302"/>
      <c r="AF85" s="302"/>
      <c r="AG85" s="302"/>
      <c r="AH85" s="302"/>
      <c r="AI85" s="302"/>
      <c r="AJ85" s="302"/>
      <c r="AK85" s="302"/>
      <c r="AL85" s="302"/>
      <c r="AM85" s="302"/>
      <c r="AN85" s="302"/>
      <c r="AO85" s="302"/>
      <c r="AP85" s="302"/>
      <c r="AQ85" s="302"/>
      <c r="AR85" s="302"/>
      <c r="AS85" s="302"/>
      <c r="AT85" s="302"/>
      <c r="AU85" s="302"/>
      <c r="AV85" s="302"/>
      <c r="AW85" s="302"/>
      <c r="AX85" s="302"/>
      <c r="AY85" s="302"/>
      <c r="AZ85" s="302"/>
      <c r="BA85" s="302"/>
      <c r="BB85" s="302"/>
    </row>
    <row r="86" spans="1:54" x14ac:dyDescent="0.2">
      <c r="A86" s="357"/>
      <c r="B86" s="350"/>
      <c r="C86" s="302"/>
      <c r="D86" s="302"/>
      <c r="E86" s="302"/>
      <c r="F86" s="302"/>
      <c r="G86" s="302"/>
      <c r="H86" s="302"/>
      <c r="I86" s="302"/>
      <c r="J86" s="302"/>
      <c r="K86" s="302"/>
      <c r="L86" s="339"/>
      <c r="M86" s="339"/>
      <c r="N86" s="339"/>
      <c r="O86" s="339"/>
      <c r="P86" s="339"/>
      <c r="Q86" s="339"/>
      <c r="R86" s="339"/>
      <c r="S86" s="339"/>
      <c r="T86" s="339"/>
      <c r="U86" s="339"/>
      <c r="V86" s="339"/>
      <c r="W86" s="339"/>
      <c r="X86" s="339"/>
      <c r="Y86" s="302"/>
      <c r="Z86" s="302"/>
      <c r="AA86" s="302"/>
      <c r="AB86" s="302"/>
      <c r="AC86" s="302"/>
      <c r="AD86" s="302"/>
      <c r="AE86" s="302"/>
      <c r="AF86" s="302"/>
      <c r="AG86" s="302"/>
      <c r="AH86" s="302"/>
      <c r="AI86" s="302"/>
      <c r="AJ86" s="302"/>
      <c r="AK86" s="302"/>
      <c r="AL86" s="302"/>
      <c r="AM86" s="302"/>
      <c r="AN86" s="302"/>
      <c r="AO86" s="302"/>
      <c r="AP86" s="302"/>
      <c r="AQ86" s="302"/>
      <c r="AR86" s="302"/>
      <c r="AS86" s="302"/>
      <c r="AT86" s="302"/>
      <c r="AU86" s="302"/>
      <c r="AV86" s="302"/>
      <c r="AW86" s="302"/>
      <c r="AX86" s="302"/>
      <c r="AY86" s="302"/>
      <c r="AZ86" s="302"/>
      <c r="BA86" s="302"/>
      <c r="BB86" s="302"/>
    </row>
    <row r="87" spans="1:54" x14ac:dyDescent="0.2">
      <c r="A87" s="357"/>
      <c r="B87" s="350"/>
      <c r="C87" s="302"/>
      <c r="D87" s="302"/>
      <c r="E87" s="302"/>
      <c r="F87" s="302"/>
      <c r="G87" s="302"/>
      <c r="H87" s="302"/>
      <c r="I87" s="302"/>
      <c r="J87" s="302"/>
      <c r="K87" s="302"/>
      <c r="L87" s="339"/>
      <c r="M87" s="339"/>
      <c r="N87" s="339"/>
      <c r="O87" s="339"/>
      <c r="P87" s="339"/>
      <c r="Q87" s="339"/>
      <c r="R87" s="339"/>
      <c r="S87" s="339"/>
      <c r="T87" s="339"/>
      <c r="U87" s="339"/>
      <c r="V87" s="339"/>
      <c r="W87" s="339"/>
      <c r="X87" s="339"/>
      <c r="Y87" s="302"/>
      <c r="Z87" s="302"/>
      <c r="AA87" s="302"/>
      <c r="AB87" s="302"/>
      <c r="AC87" s="302"/>
      <c r="AD87" s="302"/>
      <c r="AE87" s="302"/>
      <c r="AF87" s="302"/>
      <c r="AG87" s="302"/>
      <c r="AH87" s="302"/>
      <c r="AI87" s="302"/>
      <c r="AJ87" s="302"/>
      <c r="AK87" s="302"/>
      <c r="AL87" s="302"/>
      <c r="AM87" s="302"/>
      <c r="AN87" s="302"/>
      <c r="AO87" s="302"/>
      <c r="AP87" s="302"/>
      <c r="AQ87" s="302"/>
      <c r="AR87" s="302"/>
      <c r="AS87" s="302"/>
      <c r="AT87" s="302"/>
      <c r="AU87" s="302"/>
      <c r="AV87" s="302"/>
      <c r="AW87" s="302"/>
      <c r="AX87" s="302"/>
      <c r="AY87" s="302"/>
      <c r="AZ87" s="302"/>
      <c r="BA87" s="302"/>
      <c r="BB87" s="302"/>
    </row>
    <row r="88" spans="1:54" x14ac:dyDescent="0.2">
      <c r="A88" s="357"/>
      <c r="B88" s="350"/>
      <c r="C88" s="302"/>
      <c r="D88" s="302"/>
      <c r="E88" s="302"/>
      <c r="F88" s="302"/>
      <c r="G88" s="302"/>
      <c r="H88" s="302"/>
      <c r="I88" s="302"/>
      <c r="J88" s="302"/>
      <c r="K88" s="302"/>
      <c r="L88" s="339"/>
      <c r="M88" s="339"/>
      <c r="N88" s="339"/>
      <c r="O88" s="339"/>
      <c r="P88" s="339"/>
      <c r="Q88" s="339"/>
      <c r="R88" s="339"/>
      <c r="S88" s="339"/>
      <c r="T88" s="339"/>
      <c r="U88" s="339"/>
      <c r="V88" s="339"/>
      <c r="W88" s="339"/>
      <c r="X88" s="339"/>
      <c r="Y88" s="302"/>
      <c r="Z88" s="302"/>
      <c r="AA88" s="302"/>
      <c r="AB88" s="302"/>
      <c r="AC88" s="302"/>
      <c r="AD88" s="302"/>
      <c r="AE88" s="302"/>
      <c r="AF88" s="302"/>
      <c r="AG88" s="302"/>
      <c r="AH88" s="302"/>
      <c r="AI88" s="302"/>
      <c r="AJ88" s="302"/>
      <c r="AK88" s="302"/>
      <c r="AL88" s="302"/>
      <c r="AM88" s="302"/>
      <c r="AN88" s="302"/>
      <c r="AO88" s="302"/>
      <c r="AP88" s="302"/>
      <c r="AQ88" s="302"/>
      <c r="AR88" s="302"/>
      <c r="AS88" s="302"/>
      <c r="AT88" s="302"/>
      <c r="AU88" s="302"/>
      <c r="AV88" s="302"/>
      <c r="AW88" s="302"/>
      <c r="AX88" s="302"/>
      <c r="AY88" s="302"/>
      <c r="AZ88" s="302"/>
      <c r="BA88" s="302"/>
      <c r="BB88" s="302"/>
    </row>
    <row r="89" spans="1:54" x14ac:dyDescent="0.2">
      <c r="A89" s="357"/>
      <c r="B89" s="350"/>
      <c r="C89" s="302"/>
      <c r="D89" s="302"/>
      <c r="E89" s="302"/>
      <c r="F89" s="302"/>
      <c r="G89" s="302"/>
      <c r="H89" s="302"/>
      <c r="I89" s="302"/>
      <c r="J89" s="302"/>
      <c r="K89" s="302"/>
      <c r="L89" s="339"/>
      <c r="M89" s="339"/>
      <c r="N89" s="339"/>
      <c r="O89" s="339"/>
      <c r="P89" s="339"/>
      <c r="Q89" s="339"/>
      <c r="R89" s="339"/>
      <c r="S89" s="339"/>
      <c r="T89" s="339"/>
      <c r="U89" s="339"/>
      <c r="V89" s="339"/>
      <c r="W89" s="339"/>
      <c r="X89" s="339"/>
      <c r="Y89" s="302"/>
      <c r="Z89" s="302"/>
      <c r="AA89" s="302"/>
      <c r="AB89" s="302"/>
      <c r="AC89" s="302"/>
      <c r="AD89" s="302"/>
      <c r="AE89" s="302"/>
      <c r="AF89" s="302"/>
      <c r="AG89" s="302"/>
      <c r="AH89" s="302"/>
      <c r="AI89" s="302"/>
      <c r="AJ89" s="302"/>
      <c r="AK89" s="302"/>
      <c r="AL89" s="302"/>
      <c r="AM89" s="302"/>
      <c r="AN89" s="302"/>
      <c r="AO89" s="302"/>
      <c r="AP89" s="302"/>
      <c r="AQ89" s="302"/>
      <c r="AR89" s="302"/>
      <c r="AS89" s="302"/>
      <c r="AT89" s="302"/>
      <c r="AU89" s="302"/>
      <c r="AV89" s="302"/>
      <c r="AW89" s="302"/>
      <c r="AX89" s="302"/>
      <c r="AY89" s="302"/>
      <c r="AZ89" s="302"/>
      <c r="BA89" s="302"/>
      <c r="BB89" s="302"/>
    </row>
    <row r="90" spans="1:54" x14ac:dyDescent="0.2">
      <c r="A90" s="357"/>
      <c r="B90" s="350"/>
      <c r="C90" s="302"/>
      <c r="D90" s="302"/>
      <c r="E90" s="302"/>
      <c r="F90" s="302"/>
      <c r="G90" s="302"/>
      <c r="H90" s="302"/>
      <c r="I90" s="302"/>
      <c r="J90" s="302"/>
      <c r="K90" s="302"/>
      <c r="L90" s="339"/>
      <c r="M90" s="339"/>
      <c r="N90" s="339"/>
      <c r="O90" s="339"/>
      <c r="P90" s="339"/>
      <c r="Q90" s="339"/>
      <c r="R90" s="339"/>
      <c r="S90" s="339"/>
      <c r="T90" s="339"/>
      <c r="U90" s="339"/>
      <c r="V90" s="339"/>
      <c r="W90" s="339"/>
      <c r="X90" s="339"/>
      <c r="Y90" s="302"/>
      <c r="Z90" s="302"/>
      <c r="AA90" s="302"/>
      <c r="AB90" s="302"/>
      <c r="AC90" s="302"/>
      <c r="AD90" s="302"/>
      <c r="AE90" s="302"/>
      <c r="AF90" s="302"/>
      <c r="AG90" s="302"/>
      <c r="AH90" s="302"/>
      <c r="AI90" s="302"/>
      <c r="AJ90" s="302"/>
      <c r="AK90" s="302"/>
      <c r="AL90" s="302"/>
      <c r="AM90" s="302"/>
      <c r="AN90" s="302"/>
      <c r="AO90" s="302"/>
      <c r="AP90" s="302"/>
      <c r="AQ90" s="302"/>
      <c r="AR90" s="302"/>
      <c r="AS90" s="302"/>
      <c r="AT90" s="302"/>
      <c r="AU90" s="302"/>
      <c r="AV90" s="302"/>
      <c r="AW90" s="302"/>
      <c r="AX90" s="302"/>
      <c r="AY90" s="302"/>
      <c r="AZ90" s="302"/>
      <c r="BA90" s="302"/>
      <c r="BB90" s="302"/>
    </row>
    <row r="91" spans="1:54" x14ac:dyDescent="0.2">
      <c r="A91" s="357"/>
      <c r="B91" s="350"/>
      <c r="C91" s="302"/>
      <c r="D91" s="302"/>
      <c r="E91" s="302"/>
      <c r="F91" s="302"/>
      <c r="G91" s="302"/>
      <c r="H91" s="302"/>
      <c r="I91" s="302"/>
      <c r="J91" s="302"/>
      <c r="K91" s="302"/>
      <c r="L91" s="339"/>
      <c r="M91" s="339"/>
      <c r="N91" s="339"/>
      <c r="O91" s="339"/>
      <c r="P91" s="339"/>
      <c r="Q91" s="339"/>
      <c r="R91" s="339"/>
      <c r="S91" s="339"/>
      <c r="T91" s="339"/>
      <c r="U91" s="339"/>
      <c r="V91" s="339"/>
      <c r="W91" s="339"/>
      <c r="X91" s="339"/>
      <c r="Y91" s="302"/>
      <c r="Z91" s="302"/>
      <c r="AA91" s="302"/>
      <c r="AB91" s="302"/>
      <c r="AC91" s="302"/>
      <c r="AD91" s="302"/>
      <c r="AE91" s="302"/>
      <c r="AF91" s="302"/>
      <c r="AG91" s="302"/>
      <c r="AH91" s="302"/>
      <c r="AI91" s="302"/>
      <c r="AJ91" s="302"/>
      <c r="AK91" s="302"/>
      <c r="AL91" s="302"/>
      <c r="AM91" s="302"/>
      <c r="AN91" s="302"/>
      <c r="AO91" s="302"/>
      <c r="AP91" s="302"/>
      <c r="AQ91" s="302"/>
      <c r="AR91" s="302"/>
      <c r="AS91" s="302"/>
      <c r="AT91" s="302"/>
      <c r="AU91" s="302"/>
      <c r="AV91" s="302"/>
      <c r="AW91" s="302"/>
      <c r="AX91" s="302"/>
      <c r="AY91" s="302"/>
      <c r="AZ91" s="302"/>
      <c r="BA91" s="302"/>
      <c r="BB91" s="302"/>
    </row>
    <row r="92" spans="1:54" x14ac:dyDescent="0.2">
      <c r="A92" s="357"/>
      <c r="B92" s="350"/>
      <c r="C92" s="302"/>
      <c r="D92" s="302"/>
      <c r="E92" s="302"/>
      <c r="F92" s="302"/>
      <c r="G92" s="302"/>
      <c r="H92" s="302"/>
      <c r="I92" s="302"/>
      <c r="J92" s="302"/>
      <c r="K92" s="302"/>
      <c r="L92" s="339"/>
      <c r="M92" s="339"/>
      <c r="N92" s="339"/>
      <c r="O92" s="339"/>
      <c r="P92" s="339"/>
      <c r="Q92" s="339"/>
      <c r="R92" s="339"/>
      <c r="S92" s="339"/>
      <c r="T92" s="339"/>
      <c r="U92" s="339"/>
      <c r="V92" s="339"/>
      <c r="W92" s="339"/>
      <c r="X92" s="339"/>
      <c r="Y92" s="302"/>
      <c r="Z92" s="302"/>
      <c r="AA92" s="302"/>
      <c r="AB92" s="302"/>
      <c r="AC92" s="302"/>
      <c r="AD92" s="302"/>
      <c r="AE92" s="302"/>
      <c r="AF92" s="302"/>
      <c r="AG92" s="302"/>
      <c r="AH92" s="302"/>
      <c r="AI92" s="302"/>
      <c r="AJ92" s="302"/>
      <c r="AK92" s="302"/>
      <c r="AL92" s="302"/>
      <c r="AM92" s="302"/>
      <c r="AN92" s="302"/>
      <c r="AO92" s="302"/>
      <c r="AP92" s="302"/>
      <c r="AQ92" s="302"/>
      <c r="AR92" s="302"/>
      <c r="AS92" s="302"/>
      <c r="AT92" s="302"/>
      <c r="AU92" s="302"/>
      <c r="AV92" s="302"/>
      <c r="AW92" s="302"/>
      <c r="AX92" s="302"/>
      <c r="AY92" s="302"/>
      <c r="AZ92" s="302"/>
      <c r="BA92" s="302"/>
      <c r="BB92" s="302"/>
    </row>
    <row r="93" spans="1:54" x14ac:dyDescent="0.2">
      <c r="A93" s="357"/>
      <c r="B93" s="350"/>
      <c r="C93" s="302"/>
      <c r="D93" s="302"/>
      <c r="E93" s="302"/>
      <c r="F93" s="302"/>
      <c r="G93" s="302"/>
      <c r="H93" s="302"/>
      <c r="I93" s="302"/>
      <c r="J93" s="302"/>
      <c r="K93" s="302"/>
      <c r="L93" s="339"/>
      <c r="M93" s="339"/>
      <c r="N93" s="339"/>
      <c r="O93" s="339"/>
      <c r="P93" s="339"/>
      <c r="Q93" s="339"/>
      <c r="R93" s="339"/>
      <c r="S93" s="339"/>
      <c r="T93" s="339"/>
      <c r="U93" s="339"/>
      <c r="V93" s="339"/>
      <c r="W93" s="339"/>
      <c r="X93" s="339"/>
      <c r="Y93" s="302"/>
      <c r="Z93" s="302"/>
      <c r="AA93" s="302"/>
      <c r="AB93" s="302"/>
      <c r="AC93" s="302"/>
      <c r="AD93" s="302"/>
      <c r="AE93" s="302"/>
      <c r="AF93" s="302"/>
      <c r="AG93" s="302"/>
      <c r="AH93" s="302"/>
      <c r="AI93" s="302"/>
      <c r="AJ93" s="302"/>
      <c r="AK93" s="302"/>
      <c r="AL93" s="302"/>
      <c r="AM93" s="302"/>
      <c r="AN93" s="302"/>
      <c r="AO93" s="302"/>
      <c r="AP93" s="302"/>
      <c r="AQ93" s="302"/>
      <c r="AR93" s="302"/>
      <c r="AS93" s="302"/>
      <c r="AT93" s="302"/>
      <c r="AU93" s="302"/>
      <c r="AV93" s="302"/>
      <c r="AW93" s="302"/>
      <c r="AX93" s="302"/>
      <c r="AY93" s="302"/>
      <c r="AZ93" s="302"/>
      <c r="BA93" s="302"/>
      <c r="BB93" s="302"/>
    </row>
    <row r="94" spans="1:54" x14ac:dyDescent="0.2">
      <c r="A94" s="357"/>
      <c r="B94" s="350"/>
      <c r="C94" s="302"/>
      <c r="D94" s="302"/>
      <c r="E94" s="302"/>
      <c r="F94" s="302"/>
      <c r="G94" s="302"/>
      <c r="H94" s="302"/>
      <c r="I94" s="302"/>
      <c r="J94" s="302"/>
      <c r="K94" s="302"/>
      <c r="L94" s="339"/>
      <c r="M94" s="339"/>
      <c r="N94" s="339"/>
      <c r="O94" s="339"/>
      <c r="P94" s="339"/>
      <c r="Q94" s="339"/>
      <c r="R94" s="339"/>
      <c r="S94" s="339"/>
      <c r="T94" s="339"/>
      <c r="U94" s="339"/>
      <c r="V94" s="339"/>
      <c r="W94" s="339"/>
      <c r="X94" s="339"/>
      <c r="Y94" s="302"/>
      <c r="Z94" s="302"/>
      <c r="AA94" s="302"/>
      <c r="AB94" s="302"/>
      <c r="AC94" s="302"/>
      <c r="AD94" s="302"/>
      <c r="AE94" s="302"/>
      <c r="AF94" s="302"/>
      <c r="AG94" s="302"/>
      <c r="AH94" s="302"/>
      <c r="AI94" s="302"/>
      <c r="AJ94" s="302"/>
      <c r="AK94" s="302"/>
      <c r="AL94" s="302"/>
      <c r="AM94" s="302"/>
      <c r="AN94" s="302"/>
      <c r="AO94" s="302"/>
      <c r="AP94" s="302"/>
      <c r="AQ94" s="302"/>
      <c r="AR94" s="302"/>
      <c r="AS94" s="302"/>
      <c r="AT94" s="302"/>
      <c r="AU94" s="302"/>
      <c r="AV94" s="302"/>
      <c r="AW94" s="302"/>
      <c r="AX94" s="302"/>
      <c r="AY94" s="302"/>
      <c r="AZ94" s="302"/>
      <c r="BA94" s="302"/>
      <c r="BB94" s="302"/>
    </row>
    <row r="95" spans="1:54" x14ac:dyDescent="0.2">
      <c r="A95" s="357"/>
      <c r="B95" s="350"/>
      <c r="C95" s="302"/>
      <c r="D95" s="302"/>
      <c r="E95" s="302"/>
      <c r="F95" s="302"/>
      <c r="G95" s="302"/>
      <c r="H95" s="302"/>
      <c r="I95" s="302"/>
      <c r="J95" s="302"/>
      <c r="K95" s="302"/>
      <c r="L95" s="339"/>
      <c r="M95" s="339"/>
      <c r="N95" s="339"/>
      <c r="O95" s="339"/>
      <c r="P95" s="339"/>
      <c r="Q95" s="339"/>
      <c r="R95" s="339"/>
      <c r="S95" s="339"/>
      <c r="T95" s="339"/>
      <c r="U95" s="339"/>
      <c r="V95" s="339"/>
      <c r="W95" s="339"/>
      <c r="X95" s="339"/>
      <c r="Y95" s="302"/>
      <c r="Z95" s="302"/>
      <c r="AA95" s="302"/>
      <c r="AB95" s="302"/>
      <c r="AC95" s="302"/>
      <c r="AD95" s="302"/>
      <c r="AE95" s="302"/>
      <c r="AF95" s="302"/>
      <c r="AG95" s="302"/>
      <c r="AH95" s="302"/>
      <c r="AI95" s="302"/>
      <c r="AJ95" s="302"/>
      <c r="AK95" s="302"/>
      <c r="AL95" s="302"/>
      <c r="AM95" s="302"/>
      <c r="AN95" s="302"/>
      <c r="AO95" s="302"/>
      <c r="AP95" s="302"/>
      <c r="AQ95" s="302"/>
      <c r="AR95" s="302"/>
      <c r="AS95" s="302"/>
      <c r="AT95" s="302"/>
      <c r="AU95" s="302"/>
      <c r="AV95" s="302"/>
      <c r="AW95" s="302"/>
      <c r="AX95" s="302"/>
      <c r="AY95" s="302"/>
      <c r="AZ95" s="302"/>
      <c r="BA95" s="302"/>
      <c r="BB95" s="302"/>
    </row>
    <row r="96" spans="1:54" x14ac:dyDescent="0.2">
      <c r="A96" s="357"/>
      <c r="B96" s="350"/>
      <c r="C96" s="302"/>
      <c r="D96" s="302"/>
      <c r="E96" s="302"/>
      <c r="F96" s="302"/>
      <c r="G96" s="302"/>
      <c r="H96" s="302"/>
      <c r="I96" s="302"/>
      <c r="J96" s="302"/>
      <c r="K96" s="302"/>
      <c r="L96" s="339"/>
      <c r="M96" s="339"/>
      <c r="N96" s="339"/>
      <c r="O96" s="339"/>
      <c r="P96" s="339"/>
      <c r="Q96" s="339"/>
      <c r="R96" s="339"/>
      <c r="S96" s="339"/>
      <c r="T96" s="339"/>
      <c r="U96" s="339"/>
      <c r="V96" s="339"/>
      <c r="W96" s="339"/>
      <c r="X96" s="339"/>
      <c r="Y96" s="302"/>
      <c r="Z96" s="302"/>
      <c r="AA96" s="302"/>
      <c r="AB96" s="302"/>
      <c r="AC96" s="302"/>
      <c r="AD96" s="302"/>
      <c r="AE96" s="302"/>
      <c r="AF96" s="302"/>
      <c r="AG96" s="302"/>
      <c r="AH96" s="302"/>
      <c r="AI96" s="302"/>
      <c r="AJ96" s="302"/>
      <c r="AK96" s="302"/>
      <c r="AL96" s="302"/>
      <c r="AM96" s="302"/>
      <c r="AN96" s="302"/>
      <c r="AO96" s="302"/>
      <c r="AP96" s="302"/>
      <c r="AQ96" s="302"/>
      <c r="AR96" s="302"/>
      <c r="AS96" s="302"/>
      <c r="AT96" s="302"/>
      <c r="AU96" s="302"/>
      <c r="AV96" s="302"/>
      <c r="AW96" s="302"/>
      <c r="AX96" s="302"/>
      <c r="AY96" s="302"/>
      <c r="AZ96" s="302"/>
      <c r="BA96" s="302"/>
      <c r="BB96" s="302"/>
    </row>
    <row r="97" spans="1:54" x14ac:dyDescent="0.2">
      <c r="A97" s="357"/>
      <c r="B97" s="350"/>
      <c r="C97" s="302"/>
      <c r="D97" s="302"/>
      <c r="E97" s="302"/>
      <c r="F97" s="302"/>
      <c r="G97" s="302"/>
      <c r="H97" s="302"/>
      <c r="I97" s="302"/>
      <c r="J97" s="302"/>
      <c r="K97" s="302"/>
      <c r="L97" s="339"/>
      <c r="M97" s="339"/>
      <c r="N97" s="339"/>
      <c r="O97" s="339"/>
      <c r="P97" s="339"/>
      <c r="Q97" s="339"/>
      <c r="R97" s="339"/>
      <c r="S97" s="339"/>
      <c r="T97" s="339"/>
      <c r="U97" s="339"/>
      <c r="V97" s="339"/>
      <c r="W97" s="339"/>
      <c r="X97" s="339"/>
      <c r="Y97" s="302"/>
      <c r="Z97" s="302"/>
      <c r="AA97" s="302"/>
      <c r="AB97" s="302"/>
      <c r="AC97" s="302"/>
      <c r="AD97" s="302"/>
      <c r="AE97" s="302"/>
      <c r="AF97" s="302"/>
      <c r="AG97" s="302"/>
      <c r="AH97" s="302"/>
      <c r="AI97" s="302"/>
      <c r="AJ97" s="302"/>
      <c r="AK97" s="302"/>
      <c r="AL97" s="302"/>
      <c r="AM97" s="302"/>
      <c r="AN97" s="302"/>
      <c r="AO97" s="302"/>
      <c r="AP97" s="302"/>
      <c r="AQ97" s="302"/>
      <c r="AR97" s="302"/>
      <c r="AS97" s="302"/>
      <c r="AT97" s="302"/>
      <c r="AU97" s="302"/>
      <c r="AV97" s="302"/>
      <c r="AW97" s="302"/>
      <c r="AX97" s="302"/>
      <c r="AY97" s="302"/>
      <c r="AZ97" s="302"/>
      <c r="BA97" s="302"/>
      <c r="BB97" s="302"/>
    </row>
    <row r="98" spans="1:54" x14ac:dyDescent="0.2">
      <c r="A98" s="357"/>
      <c r="B98" s="350"/>
      <c r="C98" s="302"/>
      <c r="D98" s="302"/>
      <c r="E98" s="302"/>
      <c r="F98" s="302"/>
      <c r="G98" s="302"/>
      <c r="H98" s="302"/>
      <c r="I98" s="302"/>
      <c r="J98" s="302"/>
      <c r="K98" s="302"/>
      <c r="L98" s="339"/>
      <c r="M98" s="339"/>
      <c r="N98" s="339"/>
      <c r="O98" s="339"/>
      <c r="P98" s="339"/>
      <c r="Q98" s="339"/>
      <c r="R98" s="339"/>
      <c r="S98" s="339"/>
      <c r="T98" s="339"/>
      <c r="U98" s="339"/>
      <c r="V98" s="339"/>
      <c r="W98" s="339"/>
      <c r="X98" s="339"/>
      <c r="Y98" s="302"/>
      <c r="Z98" s="302"/>
      <c r="AA98" s="302"/>
      <c r="AB98" s="302"/>
      <c r="AC98" s="302"/>
      <c r="AD98" s="302"/>
      <c r="AE98" s="302"/>
      <c r="AF98" s="302"/>
      <c r="AG98" s="302"/>
      <c r="AH98" s="302"/>
      <c r="AI98" s="302"/>
      <c r="AJ98" s="302"/>
      <c r="AK98" s="302"/>
      <c r="AL98" s="302"/>
      <c r="AM98" s="302"/>
      <c r="AN98" s="302"/>
      <c r="AO98" s="302"/>
      <c r="AP98" s="302"/>
      <c r="AQ98" s="302"/>
      <c r="AR98" s="302"/>
      <c r="AS98" s="302"/>
      <c r="AT98" s="302"/>
      <c r="AU98" s="302"/>
      <c r="AV98" s="302"/>
      <c r="AW98" s="302"/>
      <c r="AX98" s="302"/>
      <c r="AY98" s="302"/>
      <c r="AZ98" s="302"/>
      <c r="BA98" s="302"/>
      <c r="BB98" s="302"/>
    </row>
    <row r="99" spans="1:54" x14ac:dyDescent="0.2">
      <c r="A99" s="357"/>
      <c r="B99" s="350"/>
      <c r="C99" s="302"/>
      <c r="D99" s="302"/>
      <c r="E99" s="302"/>
      <c r="F99" s="302"/>
      <c r="G99" s="302"/>
      <c r="H99" s="302"/>
      <c r="I99" s="302"/>
      <c r="J99" s="302"/>
      <c r="K99" s="302"/>
      <c r="L99" s="339"/>
      <c r="M99" s="339"/>
      <c r="N99" s="339"/>
      <c r="O99" s="339"/>
      <c r="P99" s="339"/>
      <c r="Q99" s="339"/>
      <c r="R99" s="339"/>
      <c r="S99" s="339"/>
      <c r="T99" s="339"/>
      <c r="U99" s="339"/>
      <c r="V99" s="339"/>
      <c r="W99" s="339"/>
      <c r="X99" s="339"/>
      <c r="Y99" s="302"/>
      <c r="Z99" s="302"/>
      <c r="AA99" s="302"/>
      <c r="AB99" s="302"/>
      <c r="AC99" s="302"/>
      <c r="AD99" s="302"/>
      <c r="AE99" s="302"/>
      <c r="AF99" s="302"/>
      <c r="AG99" s="302"/>
      <c r="AH99" s="302"/>
      <c r="AI99" s="302"/>
      <c r="AJ99" s="302"/>
      <c r="AK99" s="302"/>
      <c r="AL99" s="302"/>
      <c r="AM99" s="302"/>
      <c r="AN99" s="302"/>
      <c r="AO99" s="302"/>
      <c r="AP99" s="302"/>
      <c r="AQ99" s="302"/>
      <c r="AR99" s="302"/>
      <c r="AS99" s="302"/>
      <c r="AT99" s="302"/>
      <c r="AU99" s="302"/>
      <c r="AV99" s="302"/>
      <c r="AW99" s="302"/>
      <c r="AX99" s="302"/>
      <c r="AY99" s="302"/>
      <c r="AZ99" s="302"/>
      <c r="BA99" s="302"/>
      <c r="BB99" s="302"/>
    </row>
    <row r="100" spans="1:54" x14ac:dyDescent="0.2">
      <c r="A100" s="357"/>
      <c r="B100" s="350"/>
      <c r="C100" s="302"/>
      <c r="D100" s="302"/>
      <c r="E100" s="302"/>
      <c r="F100" s="302"/>
      <c r="G100" s="302"/>
      <c r="H100" s="302"/>
      <c r="I100" s="302"/>
      <c r="J100" s="302"/>
      <c r="K100" s="302"/>
      <c r="L100" s="339"/>
      <c r="M100" s="339"/>
      <c r="N100" s="339"/>
      <c r="O100" s="339"/>
      <c r="P100" s="339"/>
      <c r="Q100" s="339"/>
      <c r="R100" s="339"/>
      <c r="S100" s="339"/>
      <c r="T100" s="339"/>
      <c r="U100" s="339"/>
      <c r="V100" s="339"/>
      <c r="W100" s="339"/>
      <c r="X100" s="339"/>
      <c r="Y100" s="302"/>
      <c r="Z100" s="302"/>
      <c r="AA100" s="302"/>
      <c r="AB100" s="302"/>
      <c r="AC100" s="302"/>
      <c r="AD100" s="302"/>
      <c r="AE100" s="302"/>
      <c r="AF100" s="302"/>
      <c r="AG100" s="302"/>
      <c r="AH100" s="302"/>
      <c r="AI100" s="302"/>
      <c r="AJ100" s="302"/>
      <c r="AK100" s="302"/>
      <c r="AL100" s="302"/>
      <c r="AM100" s="302"/>
      <c r="AN100" s="302"/>
      <c r="AO100" s="302"/>
      <c r="AP100" s="302"/>
      <c r="AQ100" s="302"/>
      <c r="AR100" s="302"/>
      <c r="AS100" s="302"/>
      <c r="AT100" s="302"/>
      <c r="AU100" s="302"/>
      <c r="AV100" s="302"/>
      <c r="AW100" s="302"/>
      <c r="AX100" s="302"/>
      <c r="AY100" s="302"/>
      <c r="AZ100" s="302"/>
      <c r="BA100" s="302"/>
      <c r="BB100" s="302"/>
    </row>
    <row r="101" spans="1:54" x14ac:dyDescent="0.2">
      <c r="A101" s="357"/>
      <c r="B101" s="350"/>
      <c r="C101" s="302"/>
      <c r="D101" s="302"/>
      <c r="E101" s="302"/>
      <c r="F101" s="302"/>
      <c r="G101" s="302"/>
      <c r="H101" s="302"/>
      <c r="I101" s="302"/>
      <c r="J101" s="302"/>
      <c r="K101" s="302"/>
      <c r="L101" s="339"/>
      <c r="M101" s="339"/>
      <c r="N101" s="339"/>
      <c r="O101" s="339"/>
      <c r="P101" s="339"/>
      <c r="Q101" s="339"/>
      <c r="R101" s="339"/>
      <c r="S101" s="339"/>
      <c r="T101" s="339"/>
      <c r="U101" s="339"/>
      <c r="V101" s="339"/>
      <c r="W101" s="339"/>
      <c r="X101" s="339"/>
      <c r="Y101" s="302"/>
      <c r="Z101" s="302"/>
      <c r="AA101" s="302"/>
      <c r="AB101" s="302"/>
      <c r="AC101" s="302"/>
      <c r="AD101" s="302"/>
      <c r="AE101" s="302"/>
      <c r="AF101" s="302"/>
      <c r="AG101" s="302"/>
      <c r="AH101" s="302"/>
      <c r="AI101" s="302"/>
      <c r="AJ101" s="302"/>
      <c r="AK101" s="302"/>
      <c r="AL101" s="302"/>
      <c r="AM101" s="302"/>
      <c r="AN101" s="302"/>
      <c r="AO101" s="302"/>
      <c r="AP101" s="302"/>
      <c r="AQ101" s="302"/>
      <c r="AR101" s="302"/>
      <c r="AS101" s="302"/>
      <c r="AT101" s="302"/>
      <c r="AU101" s="302"/>
      <c r="AV101" s="302"/>
      <c r="AW101" s="302"/>
      <c r="AX101" s="302"/>
      <c r="AY101" s="302"/>
      <c r="AZ101" s="302"/>
      <c r="BA101" s="302"/>
      <c r="BB101" s="302"/>
    </row>
    <row r="102" spans="1:54" x14ac:dyDescent="0.2">
      <c r="A102" s="357"/>
      <c r="B102" s="350"/>
      <c r="C102" s="302"/>
      <c r="D102" s="302"/>
      <c r="E102" s="302"/>
      <c r="F102" s="302"/>
      <c r="G102" s="302"/>
      <c r="H102" s="302"/>
      <c r="I102" s="302"/>
      <c r="J102" s="302"/>
      <c r="K102" s="302"/>
      <c r="L102" s="339"/>
      <c r="M102" s="339"/>
      <c r="N102" s="339"/>
      <c r="O102" s="339"/>
      <c r="P102" s="339"/>
      <c r="Q102" s="339"/>
      <c r="R102" s="339"/>
      <c r="S102" s="339"/>
      <c r="T102" s="339"/>
      <c r="U102" s="339"/>
      <c r="V102" s="339"/>
      <c r="W102" s="339"/>
      <c r="X102" s="339"/>
      <c r="Y102" s="302"/>
      <c r="Z102" s="302"/>
      <c r="AA102" s="302"/>
      <c r="AB102" s="302"/>
      <c r="AC102" s="302"/>
      <c r="AD102" s="302"/>
      <c r="AE102" s="302"/>
      <c r="AF102" s="302"/>
      <c r="AG102" s="302"/>
      <c r="AH102" s="302"/>
      <c r="AI102" s="302"/>
      <c r="AJ102" s="302"/>
      <c r="AK102" s="302"/>
      <c r="AL102" s="302"/>
      <c r="AM102" s="302"/>
      <c r="AN102" s="302"/>
      <c r="AO102" s="302"/>
      <c r="AP102" s="302"/>
      <c r="AQ102" s="302"/>
      <c r="AR102" s="302"/>
      <c r="AS102" s="302"/>
      <c r="AT102" s="302"/>
      <c r="AU102" s="302"/>
      <c r="AV102" s="302"/>
      <c r="AW102" s="302"/>
      <c r="AX102" s="302"/>
      <c r="AY102" s="302"/>
      <c r="AZ102" s="302"/>
      <c r="BA102" s="302"/>
      <c r="BB102" s="302"/>
    </row>
    <row r="103" spans="1:54" x14ac:dyDescent="0.2">
      <c r="A103" s="357"/>
      <c r="B103" s="350"/>
      <c r="C103" s="302"/>
      <c r="D103" s="302"/>
      <c r="E103" s="302"/>
      <c r="F103" s="302"/>
      <c r="G103" s="302"/>
      <c r="H103" s="302"/>
      <c r="I103" s="302"/>
      <c r="J103" s="302"/>
      <c r="K103" s="302"/>
      <c r="L103" s="339"/>
      <c r="M103" s="339"/>
      <c r="N103" s="339"/>
      <c r="O103" s="339"/>
      <c r="P103" s="339"/>
      <c r="Q103" s="339"/>
      <c r="R103" s="339"/>
      <c r="S103" s="339"/>
      <c r="T103" s="339"/>
      <c r="U103" s="339"/>
      <c r="V103" s="339"/>
      <c r="W103" s="339"/>
      <c r="X103" s="339"/>
      <c r="Y103" s="302"/>
      <c r="Z103" s="302"/>
      <c r="AA103" s="302"/>
      <c r="AB103" s="302"/>
      <c r="AC103" s="302"/>
      <c r="AD103" s="302"/>
      <c r="AE103" s="302"/>
      <c r="AF103" s="302"/>
      <c r="AG103" s="302"/>
      <c r="AH103" s="302"/>
      <c r="AI103" s="302"/>
      <c r="AJ103" s="302"/>
      <c r="AK103" s="302"/>
      <c r="AL103" s="302"/>
      <c r="AM103" s="302"/>
      <c r="AN103" s="302"/>
      <c r="AO103" s="302"/>
      <c r="AP103" s="302"/>
      <c r="AQ103" s="302"/>
      <c r="AR103" s="302"/>
      <c r="AS103" s="302"/>
      <c r="AT103" s="302"/>
      <c r="AU103" s="302"/>
      <c r="AV103" s="302"/>
      <c r="AW103" s="302"/>
      <c r="AX103" s="302"/>
      <c r="AY103" s="302"/>
      <c r="AZ103" s="302"/>
      <c r="BA103" s="302"/>
      <c r="BB103" s="302"/>
    </row>
    <row r="104" spans="1:54" x14ac:dyDescent="0.2">
      <c r="A104" s="357"/>
      <c r="B104" s="350"/>
      <c r="C104" s="302"/>
      <c r="D104" s="302"/>
      <c r="E104" s="302"/>
      <c r="F104" s="302"/>
      <c r="G104" s="302"/>
      <c r="H104" s="302"/>
      <c r="I104" s="302"/>
      <c r="J104" s="302"/>
      <c r="K104" s="302"/>
      <c r="L104" s="339"/>
      <c r="M104" s="339"/>
      <c r="N104" s="339"/>
      <c r="O104" s="339"/>
      <c r="P104" s="339"/>
      <c r="Q104" s="339"/>
      <c r="R104" s="339"/>
      <c r="S104" s="339"/>
      <c r="T104" s="339"/>
      <c r="U104" s="339"/>
      <c r="V104" s="339"/>
      <c r="W104" s="339"/>
      <c r="X104" s="339"/>
      <c r="Y104" s="302"/>
      <c r="Z104" s="302"/>
      <c r="AA104" s="302"/>
      <c r="AB104" s="302"/>
      <c r="AC104" s="302"/>
      <c r="AD104" s="302"/>
      <c r="AE104" s="302"/>
      <c r="AF104" s="302"/>
      <c r="AG104" s="302"/>
      <c r="AH104" s="302"/>
      <c r="AI104" s="302"/>
      <c r="AJ104" s="302"/>
      <c r="AK104" s="302"/>
      <c r="AL104" s="302"/>
      <c r="AM104" s="302"/>
      <c r="AN104" s="302"/>
      <c r="AO104" s="302"/>
      <c r="AP104" s="302"/>
      <c r="AQ104" s="302"/>
      <c r="AR104" s="302"/>
      <c r="AS104" s="302"/>
      <c r="AT104" s="302"/>
      <c r="AU104" s="302"/>
      <c r="AV104" s="302"/>
      <c r="AW104" s="302"/>
      <c r="AX104" s="302"/>
      <c r="AY104" s="302"/>
      <c r="AZ104" s="302"/>
      <c r="BA104" s="302"/>
      <c r="BB104" s="302"/>
    </row>
    <row r="105" spans="1:54" x14ac:dyDescent="0.2">
      <c r="A105" s="357"/>
      <c r="B105" s="350"/>
      <c r="C105" s="302"/>
      <c r="D105" s="302"/>
      <c r="E105" s="302"/>
      <c r="F105" s="302"/>
      <c r="G105" s="302"/>
      <c r="H105" s="302"/>
      <c r="I105" s="302"/>
      <c r="J105" s="302"/>
      <c r="K105" s="302"/>
      <c r="L105" s="339"/>
      <c r="M105" s="339"/>
      <c r="N105" s="339"/>
      <c r="O105" s="339"/>
      <c r="P105" s="339"/>
      <c r="Q105" s="339"/>
      <c r="R105" s="339"/>
      <c r="S105" s="339"/>
      <c r="T105" s="339"/>
      <c r="U105" s="339"/>
      <c r="V105" s="339"/>
      <c r="W105" s="339"/>
      <c r="X105" s="339"/>
      <c r="Y105" s="302"/>
      <c r="Z105" s="302"/>
      <c r="AA105" s="302"/>
      <c r="AB105" s="302"/>
      <c r="AC105" s="302"/>
      <c r="AD105" s="302"/>
      <c r="AE105" s="302"/>
      <c r="AF105" s="302"/>
      <c r="AG105" s="302"/>
      <c r="AH105" s="302"/>
      <c r="AI105" s="302"/>
      <c r="AJ105" s="302"/>
      <c r="AK105" s="302"/>
      <c r="AL105" s="302"/>
      <c r="AM105" s="302"/>
      <c r="AN105" s="302"/>
      <c r="AO105" s="302"/>
      <c r="AP105" s="302"/>
      <c r="AQ105" s="302"/>
      <c r="AR105" s="302"/>
      <c r="AS105" s="302"/>
      <c r="AT105" s="302"/>
      <c r="AU105" s="302"/>
      <c r="AV105" s="302"/>
      <c r="AW105" s="302"/>
      <c r="AX105" s="302"/>
      <c r="AY105" s="302"/>
      <c r="AZ105" s="302"/>
      <c r="BA105" s="302"/>
      <c r="BB105" s="302"/>
    </row>
    <row r="106" spans="1:54" x14ac:dyDescent="0.2">
      <c r="A106" s="357"/>
      <c r="B106" s="350"/>
      <c r="C106" s="302"/>
      <c r="D106" s="302"/>
      <c r="E106" s="302"/>
      <c r="F106" s="302"/>
      <c r="G106" s="302"/>
      <c r="H106" s="302"/>
      <c r="I106" s="302"/>
      <c r="J106" s="302"/>
      <c r="K106" s="302"/>
      <c r="L106" s="339"/>
      <c r="M106" s="339"/>
      <c r="N106" s="339"/>
      <c r="O106" s="339"/>
      <c r="P106" s="339"/>
      <c r="Q106" s="339"/>
      <c r="R106" s="339"/>
      <c r="S106" s="339"/>
      <c r="T106" s="339"/>
      <c r="U106" s="339"/>
      <c r="V106" s="339"/>
      <c r="W106" s="339"/>
      <c r="X106" s="339"/>
      <c r="Y106" s="302"/>
      <c r="Z106" s="302"/>
      <c r="AA106" s="302"/>
      <c r="AB106" s="302"/>
      <c r="AC106" s="302"/>
      <c r="AD106" s="302"/>
      <c r="AE106" s="302"/>
      <c r="AF106" s="302"/>
      <c r="AG106" s="302"/>
      <c r="AH106" s="302"/>
      <c r="AI106" s="302"/>
      <c r="AJ106" s="302"/>
      <c r="AK106" s="302"/>
      <c r="AL106" s="302"/>
      <c r="AM106" s="302"/>
      <c r="AN106" s="302"/>
      <c r="AO106" s="302"/>
      <c r="AP106" s="302"/>
      <c r="AQ106" s="302"/>
      <c r="AR106" s="302"/>
      <c r="AS106" s="302"/>
      <c r="AT106" s="302"/>
      <c r="AU106" s="302"/>
      <c r="AV106" s="302"/>
      <c r="AW106" s="302"/>
      <c r="AX106" s="302"/>
      <c r="AY106" s="302"/>
      <c r="AZ106" s="302"/>
      <c r="BA106" s="302"/>
      <c r="BB106" s="302"/>
    </row>
    <row r="107" spans="1:54" x14ac:dyDescent="0.2">
      <c r="A107" s="357"/>
      <c r="B107" s="350"/>
      <c r="C107" s="302"/>
      <c r="D107" s="302"/>
      <c r="E107" s="302"/>
      <c r="F107" s="302"/>
      <c r="G107" s="302"/>
      <c r="H107" s="302"/>
      <c r="I107" s="302"/>
      <c r="J107" s="302"/>
      <c r="K107" s="302"/>
      <c r="L107" s="339"/>
      <c r="M107" s="339"/>
      <c r="N107" s="339"/>
      <c r="O107" s="339"/>
      <c r="P107" s="339"/>
      <c r="Q107" s="339"/>
      <c r="R107" s="339"/>
      <c r="S107" s="339"/>
      <c r="T107" s="339"/>
      <c r="U107" s="339"/>
      <c r="V107" s="339"/>
      <c r="W107" s="339"/>
      <c r="X107" s="339"/>
      <c r="Y107" s="302"/>
      <c r="Z107" s="302"/>
      <c r="AA107" s="302"/>
      <c r="AB107" s="302"/>
      <c r="AC107" s="302"/>
      <c r="AD107" s="302"/>
      <c r="AE107" s="302"/>
      <c r="AF107" s="302"/>
      <c r="AG107" s="302"/>
      <c r="AH107" s="302"/>
      <c r="AI107" s="302"/>
      <c r="AJ107" s="302"/>
      <c r="AK107" s="302"/>
      <c r="AL107" s="302"/>
      <c r="AM107" s="302"/>
      <c r="AN107" s="302"/>
      <c r="AO107" s="302"/>
      <c r="AP107" s="302"/>
      <c r="AQ107" s="302"/>
      <c r="AR107" s="302"/>
      <c r="AS107" s="302"/>
      <c r="AT107" s="302"/>
      <c r="AU107" s="302"/>
      <c r="AV107" s="302"/>
      <c r="AW107" s="302"/>
      <c r="AX107" s="302"/>
      <c r="AY107" s="302"/>
      <c r="AZ107" s="302"/>
      <c r="BA107" s="302"/>
      <c r="BB107" s="302"/>
    </row>
    <row r="108" spans="1:54" x14ac:dyDescent="0.2">
      <c r="A108" s="357"/>
      <c r="B108" s="350"/>
      <c r="C108" s="302"/>
      <c r="D108" s="302"/>
      <c r="E108" s="302"/>
      <c r="F108" s="302"/>
      <c r="G108" s="302"/>
      <c r="H108" s="302"/>
      <c r="I108" s="302"/>
      <c r="J108" s="302"/>
      <c r="K108" s="302"/>
      <c r="L108" s="339"/>
      <c r="M108" s="339"/>
      <c r="N108" s="339"/>
      <c r="O108" s="339"/>
      <c r="P108" s="339"/>
      <c r="Q108" s="339"/>
      <c r="R108" s="339"/>
      <c r="S108" s="339"/>
      <c r="T108" s="339"/>
      <c r="U108" s="339"/>
      <c r="V108" s="339"/>
      <c r="W108" s="339"/>
      <c r="X108" s="339"/>
      <c r="Y108" s="302"/>
      <c r="Z108" s="302"/>
      <c r="AA108" s="302"/>
      <c r="AB108" s="302"/>
      <c r="AC108" s="302"/>
      <c r="AD108" s="302"/>
      <c r="AE108" s="302"/>
      <c r="AF108" s="302"/>
      <c r="AG108" s="302"/>
      <c r="AH108" s="302"/>
      <c r="AI108" s="302"/>
      <c r="AJ108" s="302"/>
      <c r="AK108" s="302"/>
      <c r="AL108" s="302"/>
      <c r="AM108" s="302"/>
      <c r="AN108" s="302"/>
      <c r="AO108" s="302"/>
      <c r="AP108" s="302"/>
      <c r="AQ108" s="302"/>
      <c r="AR108" s="302"/>
      <c r="AS108" s="302"/>
      <c r="AT108" s="302"/>
      <c r="AU108" s="302"/>
      <c r="AV108" s="302"/>
      <c r="AW108" s="302"/>
      <c r="AX108" s="302"/>
      <c r="AY108" s="302"/>
      <c r="AZ108" s="302"/>
      <c r="BA108" s="302"/>
      <c r="BB108" s="302"/>
    </row>
    <row r="109" spans="1:54" x14ac:dyDescent="0.2">
      <c r="A109" s="357"/>
      <c r="B109" s="350"/>
      <c r="C109" s="302"/>
      <c r="D109" s="302"/>
      <c r="E109" s="302"/>
      <c r="F109" s="302"/>
      <c r="G109" s="302"/>
      <c r="H109" s="302"/>
      <c r="I109" s="302"/>
      <c r="J109" s="302"/>
      <c r="K109" s="302"/>
      <c r="L109" s="339"/>
      <c r="M109" s="339"/>
      <c r="N109" s="339"/>
      <c r="O109" s="339"/>
      <c r="P109" s="339"/>
      <c r="Q109" s="339"/>
      <c r="R109" s="339"/>
      <c r="S109" s="339"/>
      <c r="T109" s="339"/>
      <c r="U109" s="339"/>
      <c r="V109" s="339"/>
      <c r="W109" s="339"/>
      <c r="X109" s="339"/>
      <c r="Y109" s="302"/>
      <c r="Z109" s="302"/>
      <c r="AA109" s="302"/>
      <c r="AB109" s="302"/>
      <c r="AC109" s="302"/>
      <c r="AD109" s="302"/>
      <c r="AE109" s="302"/>
      <c r="AF109" s="302"/>
      <c r="AG109" s="302"/>
      <c r="AH109" s="302"/>
      <c r="AI109" s="302"/>
      <c r="AJ109" s="302"/>
      <c r="AK109" s="302"/>
      <c r="AL109" s="302"/>
      <c r="AM109" s="302"/>
      <c r="AN109" s="302"/>
      <c r="AO109" s="302"/>
      <c r="AP109" s="302"/>
      <c r="AQ109" s="302"/>
      <c r="AR109" s="302"/>
      <c r="AS109" s="302"/>
      <c r="AT109" s="302"/>
      <c r="AU109" s="302"/>
      <c r="AV109" s="302"/>
      <c r="AW109" s="302"/>
      <c r="AX109" s="302"/>
      <c r="AY109" s="302"/>
      <c r="AZ109" s="302"/>
      <c r="BA109" s="302"/>
      <c r="BB109" s="302"/>
    </row>
    <row r="110" spans="1:54" x14ac:dyDescent="0.2">
      <c r="A110" s="357"/>
      <c r="B110" s="350"/>
      <c r="C110" s="302"/>
      <c r="D110" s="302"/>
      <c r="E110" s="302"/>
      <c r="F110" s="302"/>
      <c r="G110" s="302"/>
      <c r="H110" s="302"/>
      <c r="I110" s="302"/>
      <c r="J110" s="302"/>
      <c r="K110" s="302"/>
      <c r="L110" s="339"/>
      <c r="M110" s="339"/>
      <c r="N110" s="339"/>
      <c r="O110" s="339"/>
      <c r="P110" s="339"/>
      <c r="Q110" s="339"/>
      <c r="R110" s="339"/>
      <c r="S110" s="339"/>
      <c r="T110" s="339"/>
      <c r="U110" s="339"/>
      <c r="V110" s="339"/>
      <c r="W110" s="339"/>
      <c r="X110" s="339"/>
      <c r="Y110" s="302"/>
      <c r="Z110" s="302"/>
      <c r="AA110" s="302"/>
      <c r="AB110" s="302"/>
      <c r="AC110" s="302"/>
      <c r="AD110" s="302"/>
      <c r="AE110" s="302"/>
      <c r="AF110" s="302"/>
      <c r="AG110" s="302"/>
      <c r="AH110" s="302"/>
      <c r="AI110" s="302"/>
      <c r="AJ110" s="302"/>
      <c r="AK110" s="302"/>
      <c r="AL110" s="302"/>
      <c r="AM110" s="302"/>
      <c r="AN110" s="302"/>
      <c r="AO110" s="302"/>
      <c r="AP110" s="302"/>
      <c r="AQ110" s="302"/>
      <c r="AR110" s="302"/>
      <c r="AS110" s="302"/>
      <c r="AT110" s="302"/>
      <c r="AU110" s="302"/>
      <c r="AV110" s="302"/>
      <c r="AW110" s="302"/>
      <c r="AX110" s="302"/>
      <c r="AY110" s="302"/>
      <c r="AZ110" s="302"/>
      <c r="BA110" s="302"/>
      <c r="BB110" s="302"/>
    </row>
    <row r="111" spans="1:54" x14ac:dyDescent="0.2">
      <c r="A111" s="357"/>
      <c r="B111" s="350"/>
      <c r="C111" s="302"/>
      <c r="D111" s="302"/>
      <c r="E111" s="302"/>
      <c r="F111" s="302"/>
      <c r="G111" s="302"/>
      <c r="H111" s="302"/>
      <c r="I111" s="302"/>
      <c r="J111" s="302"/>
      <c r="K111" s="302"/>
      <c r="L111" s="339"/>
      <c r="M111" s="339"/>
      <c r="N111" s="339"/>
      <c r="O111" s="339"/>
      <c r="P111" s="339"/>
      <c r="Q111" s="339"/>
      <c r="R111" s="339"/>
      <c r="S111" s="339"/>
      <c r="T111" s="339"/>
      <c r="U111" s="339"/>
      <c r="V111" s="339"/>
      <c r="W111" s="339"/>
      <c r="X111" s="339"/>
      <c r="Y111" s="302"/>
      <c r="Z111" s="302"/>
      <c r="AA111" s="302"/>
      <c r="AB111" s="302"/>
      <c r="AC111" s="302"/>
      <c r="AD111" s="302"/>
      <c r="AE111" s="302"/>
      <c r="AF111" s="302"/>
      <c r="AG111" s="302"/>
      <c r="AH111" s="302"/>
      <c r="AI111" s="302"/>
      <c r="AJ111" s="302"/>
      <c r="AK111" s="302"/>
      <c r="AL111" s="302"/>
      <c r="AM111" s="302"/>
      <c r="AN111" s="302"/>
      <c r="AO111" s="302"/>
      <c r="AP111" s="302"/>
      <c r="AQ111" s="302"/>
      <c r="AR111" s="302"/>
      <c r="AS111" s="302"/>
      <c r="AT111" s="302"/>
      <c r="AU111" s="302"/>
      <c r="AV111" s="302"/>
      <c r="AW111" s="302"/>
      <c r="AX111" s="302"/>
      <c r="AY111" s="302"/>
      <c r="AZ111" s="302"/>
      <c r="BA111" s="302"/>
      <c r="BB111" s="302"/>
    </row>
    <row r="112" spans="1:54" x14ac:dyDescent="0.2">
      <c r="A112" s="357"/>
      <c r="B112" s="350"/>
      <c r="C112" s="302"/>
      <c r="D112" s="302"/>
      <c r="E112" s="302"/>
      <c r="F112" s="302"/>
      <c r="G112" s="302"/>
      <c r="H112" s="302"/>
      <c r="I112" s="302"/>
      <c r="J112" s="302"/>
      <c r="K112" s="302"/>
      <c r="L112" s="339"/>
      <c r="M112" s="339"/>
      <c r="N112" s="339"/>
      <c r="O112" s="339"/>
      <c r="P112" s="339"/>
      <c r="Q112" s="339"/>
      <c r="R112" s="339"/>
      <c r="S112" s="339"/>
      <c r="T112" s="339"/>
      <c r="U112" s="339"/>
      <c r="V112" s="339"/>
      <c r="W112" s="339"/>
      <c r="X112" s="339"/>
      <c r="Y112" s="302"/>
      <c r="Z112" s="302"/>
      <c r="AA112" s="302"/>
      <c r="AB112" s="302"/>
      <c r="AC112" s="302"/>
      <c r="AD112" s="302"/>
      <c r="AE112" s="302"/>
      <c r="AF112" s="302"/>
      <c r="AG112" s="302"/>
      <c r="AH112" s="302"/>
      <c r="AI112" s="302"/>
      <c r="AJ112" s="302"/>
      <c r="AK112" s="302"/>
      <c r="AL112" s="302"/>
      <c r="AM112" s="302"/>
      <c r="AN112" s="302"/>
      <c r="AO112" s="302"/>
      <c r="AP112" s="302"/>
      <c r="AQ112" s="302"/>
      <c r="AR112" s="302"/>
      <c r="AS112" s="302"/>
      <c r="AT112" s="302"/>
      <c r="AU112" s="302"/>
      <c r="AV112" s="302"/>
      <c r="AW112" s="302"/>
      <c r="AX112" s="302"/>
      <c r="AY112" s="302"/>
      <c r="AZ112" s="302"/>
      <c r="BA112" s="302"/>
      <c r="BB112" s="302"/>
    </row>
    <row r="113" spans="1:54" x14ac:dyDescent="0.2">
      <c r="A113" s="357"/>
      <c r="B113" s="350"/>
      <c r="C113" s="302"/>
      <c r="D113" s="302"/>
      <c r="E113" s="302"/>
      <c r="F113" s="302"/>
      <c r="G113" s="302"/>
      <c r="H113" s="302"/>
      <c r="I113" s="302"/>
      <c r="J113" s="302"/>
      <c r="K113" s="302"/>
      <c r="L113" s="339"/>
      <c r="M113" s="339"/>
      <c r="N113" s="339"/>
      <c r="O113" s="339"/>
      <c r="P113" s="339"/>
      <c r="Q113" s="339"/>
      <c r="R113" s="339"/>
      <c r="S113" s="339"/>
      <c r="T113" s="339"/>
      <c r="U113" s="339"/>
      <c r="V113" s="339"/>
      <c r="W113" s="339"/>
      <c r="X113" s="339"/>
      <c r="Y113" s="302"/>
      <c r="Z113" s="302"/>
      <c r="AA113" s="302"/>
      <c r="AB113" s="302"/>
      <c r="AC113" s="302"/>
      <c r="AD113" s="302"/>
      <c r="AE113" s="302"/>
      <c r="AF113" s="302"/>
      <c r="AG113" s="302"/>
      <c r="AH113" s="302"/>
      <c r="AI113" s="302"/>
      <c r="AJ113" s="302"/>
      <c r="AK113" s="302"/>
      <c r="AL113" s="302"/>
      <c r="AM113" s="302"/>
      <c r="AN113" s="302"/>
      <c r="AO113" s="302"/>
      <c r="AP113" s="302"/>
      <c r="AQ113" s="302"/>
      <c r="AR113" s="302"/>
      <c r="AS113" s="302"/>
      <c r="AT113" s="302"/>
      <c r="AU113" s="302"/>
      <c r="AV113" s="302"/>
      <c r="AW113" s="302"/>
      <c r="AX113" s="302"/>
      <c r="AY113" s="302"/>
      <c r="AZ113" s="302"/>
      <c r="BA113" s="302"/>
      <c r="BB113" s="302"/>
    </row>
    <row r="114" spans="1:54" x14ac:dyDescent="0.2">
      <c r="A114" s="357"/>
      <c r="B114" s="350"/>
      <c r="C114" s="302"/>
      <c r="D114" s="302"/>
      <c r="E114" s="302"/>
      <c r="F114" s="302"/>
      <c r="G114" s="302"/>
      <c r="H114" s="302"/>
      <c r="I114" s="302"/>
      <c r="J114" s="302"/>
      <c r="K114" s="302"/>
      <c r="L114" s="339"/>
      <c r="M114" s="339"/>
      <c r="N114" s="339"/>
      <c r="O114" s="339"/>
      <c r="P114" s="339"/>
      <c r="Q114" s="339"/>
      <c r="R114" s="339"/>
      <c r="S114" s="339"/>
      <c r="T114" s="339"/>
      <c r="U114" s="339"/>
      <c r="V114" s="339"/>
      <c r="W114" s="339"/>
      <c r="X114" s="339"/>
      <c r="Y114" s="302"/>
      <c r="Z114" s="302"/>
      <c r="AA114" s="302"/>
      <c r="AB114" s="302"/>
      <c r="AC114" s="302"/>
      <c r="AD114" s="302"/>
      <c r="AE114" s="302"/>
      <c r="AF114" s="302"/>
      <c r="AG114" s="302"/>
      <c r="AH114" s="302"/>
      <c r="AI114" s="302"/>
      <c r="AJ114" s="302"/>
      <c r="AK114" s="302"/>
      <c r="AL114" s="302"/>
      <c r="AM114" s="302"/>
      <c r="AN114" s="302"/>
      <c r="AO114" s="302"/>
      <c r="AP114" s="302"/>
      <c r="AQ114" s="302"/>
      <c r="AR114" s="302"/>
      <c r="AS114" s="302"/>
      <c r="AT114" s="302"/>
      <c r="AU114" s="302"/>
      <c r="AV114" s="302"/>
      <c r="AW114" s="302"/>
      <c r="AX114" s="302"/>
      <c r="AY114" s="302"/>
      <c r="AZ114" s="302"/>
      <c r="BA114" s="302"/>
      <c r="BB114" s="302"/>
    </row>
    <row r="115" spans="1:54" x14ac:dyDescent="0.2">
      <c r="A115" s="357"/>
      <c r="B115" s="350"/>
      <c r="C115" s="302"/>
      <c r="D115" s="302"/>
      <c r="E115" s="302"/>
      <c r="F115" s="302"/>
      <c r="G115" s="302"/>
      <c r="H115" s="302"/>
      <c r="I115" s="302"/>
      <c r="J115" s="302"/>
      <c r="K115" s="302"/>
      <c r="L115" s="339"/>
      <c r="M115" s="339"/>
      <c r="N115" s="339"/>
      <c r="O115" s="339"/>
      <c r="P115" s="339"/>
      <c r="Q115" s="339"/>
      <c r="R115" s="339"/>
      <c r="S115" s="339"/>
      <c r="T115" s="339"/>
      <c r="U115" s="339"/>
      <c r="V115" s="339"/>
      <c r="W115" s="339"/>
      <c r="X115" s="339"/>
      <c r="Y115" s="302"/>
      <c r="Z115" s="302"/>
      <c r="AA115" s="302"/>
      <c r="AB115" s="302"/>
      <c r="AC115" s="302"/>
      <c r="AD115" s="302"/>
      <c r="AE115" s="302"/>
      <c r="AF115" s="302"/>
      <c r="AG115" s="302"/>
      <c r="AH115" s="302"/>
      <c r="AI115" s="302"/>
      <c r="AJ115" s="302"/>
      <c r="AK115" s="302"/>
      <c r="AL115" s="302"/>
      <c r="AM115" s="302"/>
      <c r="AN115" s="302"/>
      <c r="AO115" s="302"/>
      <c r="AP115" s="302"/>
      <c r="AQ115" s="302"/>
      <c r="AR115" s="302"/>
      <c r="AS115" s="302"/>
      <c r="AT115" s="302"/>
      <c r="AU115" s="302"/>
      <c r="AV115" s="302"/>
      <c r="AW115" s="302"/>
      <c r="AX115" s="302"/>
      <c r="AY115" s="302"/>
      <c r="AZ115" s="302"/>
      <c r="BA115" s="302"/>
      <c r="BB115" s="302"/>
    </row>
    <row r="116" spans="1:54" x14ac:dyDescent="0.2">
      <c r="A116" s="357"/>
      <c r="B116" s="350"/>
      <c r="C116" s="302"/>
      <c r="D116" s="302"/>
      <c r="E116" s="302"/>
      <c r="F116" s="302"/>
      <c r="G116" s="302"/>
      <c r="H116" s="302"/>
      <c r="I116" s="302"/>
      <c r="J116" s="302"/>
      <c r="K116" s="302"/>
      <c r="L116" s="339"/>
      <c r="M116" s="339"/>
      <c r="N116" s="339"/>
      <c r="O116" s="339"/>
      <c r="P116" s="339"/>
      <c r="Q116" s="339"/>
      <c r="R116" s="339"/>
      <c r="S116" s="339"/>
      <c r="T116" s="339"/>
      <c r="U116" s="339"/>
      <c r="V116" s="339"/>
      <c r="W116" s="339"/>
      <c r="X116" s="339"/>
      <c r="Y116" s="302"/>
      <c r="Z116" s="302"/>
      <c r="AA116" s="302"/>
      <c r="AB116" s="302"/>
      <c r="AC116" s="302"/>
      <c r="AD116" s="302"/>
      <c r="AE116" s="302"/>
      <c r="AF116" s="302"/>
      <c r="AG116" s="302"/>
      <c r="AH116" s="302"/>
      <c r="AI116" s="302"/>
      <c r="AJ116" s="302"/>
      <c r="AK116" s="302"/>
      <c r="AL116" s="302"/>
      <c r="AM116" s="302"/>
      <c r="AN116" s="302"/>
      <c r="AO116" s="302"/>
      <c r="AP116" s="302"/>
      <c r="AQ116" s="302"/>
      <c r="AR116" s="302"/>
      <c r="AS116" s="302"/>
      <c r="AT116" s="302"/>
      <c r="AU116" s="302"/>
      <c r="AV116" s="302"/>
      <c r="AW116" s="302"/>
      <c r="AX116" s="302"/>
      <c r="AY116" s="302"/>
      <c r="AZ116" s="302"/>
      <c r="BA116" s="302"/>
      <c r="BB116" s="302"/>
    </row>
    <row r="117" spans="1:54" x14ac:dyDescent="0.2">
      <c r="A117" s="357"/>
      <c r="B117" s="350"/>
      <c r="C117" s="302"/>
      <c r="D117" s="302"/>
      <c r="E117" s="302"/>
      <c r="F117" s="302"/>
      <c r="G117" s="302"/>
      <c r="H117" s="302"/>
      <c r="I117" s="302"/>
      <c r="J117" s="302"/>
      <c r="K117" s="302"/>
      <c r="L117" s="339"/>
      <c r="M117" s="339"/>
      <c r="N117" s="339"/>
      <c r="O117" s="339"/>
      <c r="P117" s="339"/>
      <c r="Q117" s="339"/>
      <c r="R117" s="339"/>
      <c r="S117" s="339"/>
      <c r="T117" s="339"/>
      <c r="U117" s="339"/>
      <c r="V117" s="339"/>
      <c r="W117" s="339"/>
      <c r="X117" s="339"/>
      <c r="Y117" s="302"/>
      <c r="Z117" s="302"/>
      <c r="AA117" s="302"/>
      <c r="AB117" s="302"/>
      <c r="AC117" s="302"/>
      <c r="AD117" s="302"/>
      <c r="AE117" s="302"/>
      <c r="AF117" s="302"/>
      <c r="AG117" s="302"/>
      <c r="AH117" s="302"/>
      <c r="AI117" s="302"/>
      <c r="AJ117" s="302"/>
      <c r="AK117" s="302"/>
      <c r="AL117" s="302"/>
      <c r="AM117" s="302"/>
      <c r="AN117" s="302"/>
      <c r="AO117" s="302"/>
      <c r="AP117" s="302"/>
      <c r="AQ117" s="302"/>
      <c r="AR117" s="302"/>
      <c r="AS117" s="302"/>
      <c r="AT117" s="302"/>
      <c r="AU117" s="302"/>
      <c r="AV117" s="302"/>
      <c r="AW117" s="302"/>
      <c r="AX117" s="302"/>
      <c r="AY117" s="302"/>
      <c r="AZ117" s="302"/>
      <c r="BA117" s="302"/>
      <c r="BB117" s="302"/>
    </row>
    <row r="118" spans="1:54" x14ac:dyDescent="0.2">
      <c r="A118" s="357"/>
      <c r="B118" s="350"/>
      <c r="C118" s="302"/>
      <c r="D118" s="302"/>
      <c r="E118" s="302"/>
      <c r="F118" s="302"/>
      <c r="G118" s="302"/>
      <c r="H118" s="302"/>
      <c r="I118" s="302"/>
      <c r="J118" s="302"/>
      <c r="K118" s="302"/>
      <c r="L118" s="339"/>
      <c r="M118" s="339"/>
      <c r="N118" s="339"/>
      <c r="O118" s="339"/>
      <c r="P118" s="339"/>
      <c r="Q118" s="339"/>
      <c r="R118" s="339"/>
      <c r="S118" s="339"/>
      <c r="T118" s="339"/>
      <c r="U118" s="339"/>
      <c r="V118" s="339"/>
      <c r="W118" s="339"/>
      <c r="X118" s="339"/>
      <c r="Y118" s="302"/>
      <c r="Z118" s="302"/>
      <c r="AA118" s="302"/>
      <c r="AB118" s="302"/>
      <c r="AC118" s="302"/>
      <c r="AD118" s="302"/>
      <c r="AE118" s="302"/>
      <c r="AF118" s="302"/>
      <c r="AG118" s="302"/>
      <c r="AH118" s="302"/>
      <c r="AI118" s="302"/>
      <c r="AJ118" s="302"/>
      <c r="AK118" s="302"/>
      <c r="AL118" s="302"/>
      <c r="AM118" s="302"/>
      <c r="AN118" s="302"/>
      <c r="AO118" s="302"/>
      <c r="AP118" s="302"/>
      <c r="AQ118" s="302"/>
      <c r="AR118" s="302"/>
      <c r="AS118" s="302"/>
      <c r="AT118" s="302"/>
      <c r="AU118" s="302"/>
      <c r="AV118" s="302"/>
      <c r="AW118" s="302"/>
      <c r="AX118" s="302"/>
      <c r="AY118" s="302"/>
      <c r="AZ118" s="302"/>
      <c r="BA118" s="302"/>
      <c r="BB118" s="302"/>
    </row>
    <row r="119" spans="1:54" x14ac:dyDescent="0.2">
      <c r="A119" s="357"/>
      <c r="B119" s="350"/>
      <c r="C119" s="302"/>
      <c r="D119" s="302"/>
      <c r="E119" s="302"/>
      <c r="F119" s="302"/>
      <c r="G119" s="302"/>
      <c r="H119" s="302"/>
      <c r="I119" s="302"/>
      <c r="J119" s="302"/>
      <c r="K119" s="302"/>
      <c r="L119" s="339"/>
      <c r="M119" s="339"/>
      <c r="N119" s="339"/>
      <c r="O119" s="339"/>
      <c r="P119" s="339"/>
      <c r="Q119" s="339"/>
      <c r="R119" s="339"/>
      <c r="S119" s="339"/>
      <c r="T119" s="339"/>
      <c r="U119" s="339"/>
      <c r="V119" s="339"/>
      <c r="W119" s="339"/>
      <c r="X119" s="339"/>
      <c r="Y119" s="302"/>
      <c r="Z119" s="302"/>
      <c r="AA119" s="302"/>
      <c r="AB119" s="302"/>
      <c r="AC119" s="302"/>
      <c r="AD119" s="302"/>
      <c r="AE119" s="302"/>
      <c r="AF119" s="302"/>
      <c r="AG119" s="302"/>
      <c r="AH119" s="302"/>
      <c r="AI119" s="302"/>
      <c r="AJ119" s="302"/>
      <c r="AK119" s="302"/>
      <c r="AL119" s="302"/>
      <c r="AM119" s="302"/>
      <c r="AN119" s="302"/>
      <c r="AO119" s="302"/>
      <c r="AP119" s="302"/>
      <c r="AQ119" s="302"/>
      <c r="AR119" s="302"/>
      <c r="AS119" s="302"/>
      <c r="AT119" s="302"/>
      <c r="AU119" s="302"/>
      <c r="AV119" s="302"/>
      <c r="AW119" s="302"/>
      <c r="AX119" s="302"/>
      <c r="AY119" s="302"/>
      <c r="AZ119" s="302"/>
      <c r="BA119" s="302"/>
      <c r="BB119" s="302"/>
    </row>
    <row r="120" spans="1:54" x14ac:dyDescent="0.2">
      <c r="A120" s="357"/>
      <c r="B120" s="350"/>
      <c r="C120" s="302"/>
      <c r="D120" s="302"/>
      <c r="E120" s="302"/>
      <c r="F120" s="302"/>
      <c r="G120" s="302"/>
      <c r="H120" s="302"/>
      <c r="I120" s="302"/>
      <c r="J120" s="302"/>
      <c r="K120" s="302"/>
      <c r="L120" s="339"/>
      <c r="M120" s="339"/>
      <c r="N120" s="339"/>
      <c r="O120" s="339"/>
      <c r="P120" s="339"/>
      <c r="Q120" s="339"/>
      <c r="R120" s="339"/>
      <c r="S120" s="339"/>
      <c r="T120" s="339"/>
      <c r="U120" s="339"/>
      <c r="V120" s="339"/>
      <c r="W120" s="339"/>
      <c r="X120" s="339"/>
      <c r="Y120" s="302"/>
      <c r="Z120" s="302"/>
      <c r="AA120" s="302"/>
      <c r="AB120" s="302"/>
      <c r="AC120" s="302"/>
      <c r="AD120" s="302"/>
      <c r="AE120" s="302"/>
      <c r="AF120" s="302"/>
      <c r="AG120" s="302"/>
      <c r="AH120" s="302"/>
      <c r="AI120" s="302"/>
      <c r="AJ120" s="302"/>
      <c r="AK120" s="302"/>
      <c r="AL120" s="302"/>
      <c r="AM120" s="302"/>
      <c r="AN120" s="302"/>
      <c r="AO120" s="302"/>
      <c r="AP120" s="302"/>
      <c r="AQ120" s="302"/>
      <c r="AR120" s="302"/>
      <c r="AS120" s="302"/>
      <c r="AT120" s="302"/>
      <c r="AU120" s="302"/>
      <c r="AV120" s="302"/>
      <c r="AW120" s="302"/>
      <c r="AX120" s="302"/>
      <c r="AY120" s="302"/>
      <c r="AZ120" s="302"/>
      <c r="BA120" s="302"/>
      <c r="BB120" s="302"/>
    </row>
    <row r="121" spans="1:54" x14ac:dyDescent="0.2">
      <c r="A121" s="357"/>
      <c r="B121" s="350"/>
      <c r="C121" s="302"/>
      <c r="D121" s="302"/>
      <c r="E121" s="302"/>
      <c r="F121" s="302"/>
      <c r="G121" s="302"/>
      <c r="H121" s="302"/>
      <c r="I121" s="302"/>
      <c r="J121" s="302"/>
      <c r="K121" s="302"/>
      <c r="L121" s="339"/>
      <c r="M121" s="339"/>
      <c r="N121" s="339"/>
      <c r="O121" s="339"/>
      <c r="P121" s="339"/>
      <c r="Q121" s="339"/>
      <c r="R121" s="339"/>
      <c r="S121" s="339"/>
      <c r="T121" s="339"/>
      <c r="U121" s="339"/>
      <c r="V121" s="339"/>
      <c r="W121" s="339"/>
      <c r="X121" s="339"/>
      <c r="Y121" s="302"/>
      <c r="Z121" s="302"/>
      <c r="AA121" s="302"/>
      <c r="AB121" s="302"/>
      <c r="AC121" s="302"/>
      <c r="AD121" s="302"/>
      <c r="AE121" s="302"/>
      <c r="AF121" s="302"/>
      <c r="AG121" s="302"/>
      <c r="AH121" s="302"/>
      <c r="AI121" s="302"/>
      <c r="AJ121" s="302"/>
      <c r="AK121" s="302"/>
      <c r="AL121" s="302"/>
      <c r="AM121" s="302"/>
      <c r="AN121" s="302"/>
      <c r="AO121" s="302"/>
      <c r="AP121" s="302"/>
      <c r="AQ121" s="302"/>
      <c r="AR121" s="302"/>
      <c r="AS121" s="302"/>
      <c r="AT121" s="302"/>
      <c r="AU121" s="302"/>
      <c r="AV121" s="302"/>
      <c r="AW121" s="302"/>
      <c r="AX121" s="302"/>
      <c r="AY121" s="302"/>
      <c r="AZ121" s="302"/>
      <c r="BA121" s="302"/>
      <c r="BB121" s="302"/>
    </row>
    <row r="122" spans="1:54" x14ac:dyDescent="0.2">
      <c r="A122" s="357"/>
      <c r="B122" s="350"/>
      <c r="C122" s="302"/>
      <c r="D122" s="302"/>
      <c r="E122" s="302"/>
      <c r="F122" s="302"/>
      <c r="G122" s="302"/>
      <c r="H122" s="302"/>
      <c r="I122" s="302"/>
      <c r="J122" s="302"/>
      <c r="K122" s="302"/>
      <c r="L122" s="339"/>
      <c r="M122" s="339"/>
      <c r="N122" s="339"/>
      <c r="O122" s="339"/>
      <c r="P122" s="339"/>
      <c r="Q122" s="339"/>
      <c r="R122" s="339"/>
      <c r="S122" s="339"/>
      <c r="T122" s="339"/>
      <c r="U122" s="339"/>
      <c r="V122" s="339"/>
      <c r="W122" s="339"/>
      <c r="X122" s="339"/>
      <c r="Y122" s="302"/>
      <c r="Z122" s="302"/>
      <c r="AA122" s="302"/>
      <c r="AB122" s="302"/>
      <c r="AC122" s="302"/>
      <c r="AD122" s="302"/>
      <c r="AE122" s="302"/>
      <c r="AF122" s="302"/>
      <c r="AG122" s="302"/>
      <c r="AH122" s="302"/>
      <c r="AI122" s="302"/>
      <c r="AJ122" s="302"/>
      <c r="AK122" s="302"/>
      <c r="AL122" s="302"/>
      <c r="AM122" s="302"/>
      <c r="AN122" s="302"/>
      <c r="AO122" s="302"/>
      <c r="AP122" s="302"/>
      <c r="AQ122" s="302"/>
      <c r="AR122" s="302"/>
      <c r="AS122" s="302"/>
      <c r="AT122" s="302"/>
      <c r="AU122" s="302"/>
      <c r="AV122" s="302"/>
      <c r="AW122" s="302"/>
      <c r="AX122" s="302"/>
      <c r="AY122" s="302"/>
      <c r="AZ122" s="302"/>
      <c r="BA122" s="302"/>
      <c r="BB122" s="302"/>
    </row>
    <row r="123" spans="1:54" x14ac:dyDescent="0.2">
      <c r="A123" s="357"/>
      <c r="B123" s="350"/>
      <c r="C123" s="302"/>
      <c r="D123" s="302"/>
      <c r="E123" s="302"/>
      <c r="F123" s="302"/>
      <c r="G123" s="302"/>
      <c r="H123" s="302"/>
      <c r="I123" s="302"/>
      <c r="J123" s="302"/>
      <c r="K123" s="302"/>
      <c r="L123" s="339"/>
      <c r="M123" s="339"/>
      <c r="N123" s="339"/>
      <c r="O123" s="339"/>
      <c r="P123" s="339"/>
      <c r="Q123" s="339"/>
      <c r="R123" s="339"/>
      <c r="S123" s="339"/>
      <c r="T123" s="339"/>
      <c r="U123" s="339"/>
      <c r="V123" s="339"/>
      <c r="W123" s="339"/>
      <c r="X123" s="339"/>
      <c r="Y123" s="302"/>
      <c r="Z123" s="302"/>
      <c r="AA123" s="302"/>
      <c r="AB123" s="302"/>
      <c r="AC123" s="302"/>
      <c r="AD123" s="302"/>
      <c r="AE123" s="302"/>
      <c r="AF123" s="302"/>
      <c r="AG123" s="302"/>
      <c r="AH123" s="302"/>
      <c r="AI123" s="302"/>
      <c r="AJ123" s="302"/>
      <c r="AK123" s="302"/>
      <c r="AL123" s="302"/>
      <c r="AM123" s="302"/>
      <c r="AN123" s="302"/>
      <c r="AO123" s="302"/>
      <c r="AP123" s="302"/>
      <c r="AQ123" s="302"/>
      <c r="AR123" s="302"/>
      <c r="AS123" s="302"/>
      <c r="AT123" s="302"/>
      <c r="AU123" s="302"/>
      <c r="AV123" s="302"/>
      <c r="AW123" s="302"/>
      <c r="AX123" s="302"/>
      <c r="AY123" s="302"/>
      <c r="AZ123" s="302"/>
      <c r="BA123" s="302"/>
      <c r="BB123" s="302"/>
    </row>
    <row r="124" spans="1:54" x14ac:dyDescent="0.2">
      <c r="A124" s="357"/>
      <c r="B124" s="350"/>
      <c r="C124" s="302"/>
      <c r="D124" s="302"/>
      <c r="E124" s="302"/>
      <c r="F124" s="302"/>
      <c r="G124" s="302"/>
      <c r="H124" s="302"/>
      <c r="I124" s="302"/>
      <c r="J124" s="302"/>
      <c r="K124" s="302"/>
      <c r="L124" s="339"/>
      <c r="M124" s="339"/>
      <c r="N124" s="339"/>
      <c r="O124" s="339"/>
      <c r="P124" s="339"/>
      <c r="Q124" s="339"/>
      <c r="R124" s="339"/>
      <c r="S124" s="339"/>
      <c r="T124" s="339"/>
      <c r="U124" s="339"/>
      <c r="V124" s="339"/>
      <c r="W124" s="339"/>
      <c r="X124" s="339"/>
      <c r="Y124" s="302"/>
      <c r="Z124" s="302"/>
      <c r="AA124" s="302"/>
      <c r="AB124" s="302"/>
      <c r="AC124" s="302"/>
      <c r="AD124" s="302"/>
      <c r="AE124" s="302"/>
      <c r="AF124" s="302"/>
      <c r="AG124" s="302"/>
      <c r="AH124" s="302"/>
      <c r="AI124" s="302"/>
      <c r="AJ124" s="302"/>
      <c r="AK124" s="302"/>
      <c r="AL124" s="302"/>
      <c r="AM124" s="302"/>
      <c r="AN124" s="302"/>
      <c r="AO124" s="302"/>
      <c r="AP124" s="302"/>
      <c r="AQ124" s="302"/>
      <c r="AR124" s="302"/>
      <c r="AS124" s="302"/>
      <c r="AT124" s="302"/>
      <c r="AU124" s="302"/>
      <c r="AV124" s="302"/>
      <c r="AW124" s="302"/>
      <c r="AX124" s="302"/>
      <c r="AY124" s="302"/>
      <c r="AZ124" s="302"/>
      <c r="BA124" s="302"/>
      <c r="BB124" s="302"/>
    </row>
    <row r="125" spans="1:54" x14ac:dyDescent="0.2">
      <c r="A125" s="357"/>
      <c r="B125" s="350"/>
      <c r="C125" s="302"/>
      <c r="D125" s="302"/>
      <c r="E125" s="302"/>
      <c r="F125" s="302"/>
      <c r="G125" s="302"/>
      <c r="H125" s="302"/>
      <c r="I125" s="302"/>
      <c r="J125" s="302"/>
      <c r="K125" s="302"/>
      <c r="L125" s="339"/>
      <c r="M125" s="339"/>
      <c r="N125" s="339"/>
      <c r="O125" s="339"/>
      <c r="P125" s="339"/>
      <c r="Q125" s="339"/>
      <c r="R125" s="339"/>
      <c r="S125" s="339"/>
      <c r="T125" s="339"/>
      <c r="U125" s="339"/>
      <c r="V125" s="339"/>
      <c r="W125" s="339"/>
      <c r="X125" s="339"/>
      <c r="Y125" s="302"/>
      <c r="Z125" s="302"/>
      <c r="AA125" s="302"/>
      <c r="AB125" s="302"/>
      <c r="AC125" s="302"/>
      <c r="AD125" s="302"/>
      <c r="AE125" s="302"/>
      <c r="AF125" s="302"/>
      <c r="AG125" s="302"/>
      <c r="AH125" s="302"/>
      <c r="AI125" s="302"/>
      <c r="AJ125" s="302"/>
      <c r="AK125" s="302"/>
      <c r="AL125" s="302"/>
      <c r="AM125" s="302"/>
      <c r="AN125" s="302"/>
      <c r="AO125" s="302"/>
      <c r="AP125" s="302"/>
      <c r="AQ125" s="302"/>
      <c r="AR125" s="302"/>
      <c r="AS125" s="302"/>
      <c r="AT125" s="302"/>
      <c r="AU125" s="302"/>
      <c r="AV125" s="302"/>
      <c r="AW125" s="302"/>
      <c r="AX125" s="302"/>
      <c r="AY125" s="302"/>
      <c r="AZ125" s="302"/>
      <c r="BA125" s="302"/>
      <c r="BB125" s="302"/>
    </row>
    <row r="126" spans="1:54" x14ac:dyDescent="0.2">
      <c r="A126" s="357"/>
      <c r="B126" s="350"/>
      <c r="C126" s="302"/>
      <c r="D126" s="302"/>
      <c r="E126" s="302"/>
      <c r="F126" s="302"/>
      <c r="G126" s="302"/>
      <c r="H126" s="302"/>
      <c r="I126" s="302"/>
      <c r="J126" s="302"/>
      <c r="K126" s="302"/>
      <c r="L126" s="339"/>
      <c r="M126" s="339"/>
      <c r="N126" s="339"/>
      <c r="O126" s="339"/>
      <c r="P126" s="339"/>
      <c r="Q126" s="339"/>
      <c r="R126" s="339"/>
      <c r="S126" s="339"/>
      <c r="T126" s="339"/>
      <c r="U126" s="339"/>
      <c r="V126" s="339"/>
      <c r="W126" s="339"/>
      <c r="X126" s="339"/>
      <c r="Y126" s="302"/>
      <c r="Z126" s="302"/>
      <c r="AA126" s="302"/>
      <c r="AB126" s="302"/>
      <c r="AC126" s="302"/>
      <c r="AD126" s="302"/>
      <c r="AE126" s="302"/>
      <c r="AF126" s="302"/>
      <c r="AG126" s="302"/>
      <c r="AH126" s="302"/>
      <c r="AI126" s="302"/>
      <c r="AJ126" s="302"/>
      <c r="AK126" s="302"/>
      <c r="AL126" s="302"/>
      <c r="AM126" s="302"/>
      <c r="AN126" s="302"/>
      <c r="AO126" s="302"/>
      <c r="AP126" s="302"/>
      <c r="AQ126" s="302"/>
      <c r="AR126" s="302"/>
      <c r="AS126" s="302"/>
      <c r="AT126" s="302"/>
      <c r="AU126" s="302"/>
      <c r="AV126" s="302"/>
      <c r="AW126" s="302"/>
      <c r="AX126" s="302"/>
      <c r="AY126" s="302"/>
      <c r="AZ126" s="302"/>
      <c r="BA126" s="302"/>
      <c r="BB126" s="302"/>
    </row>
    <row r="127" spans="1:54" x14ac:dyDescent="0.2">
      <c r="A127" s="357"/>
      <c r="B127" s="350"/>
      <c r="C127" s="302"/>
      <c r="D127" s="302"/>
      <c r="E127" s="302"/>
      <c r="F127" s="302"/>
      <c r="G127" s="302"/>
      <c r="H127" s="302"/>
      <c r="I127" s="302"/>
      <c r="J127" s="302"/>
      <c r="K127" s="302"/>
      <c r="L127" s="339"/>
      <c r="M127" s="339"/>
      <c r="N127" s="339"/>
      <c r="O127" s="339"/>
      <c r="P127" s="339"/>
      <c r="Q127" s="339"/>
      <c r="R127" s="339"/>
      <c r="S127" s="339"/>
      <c r="T127" s="339"/>
      <c r="U127" s="339"/>
      <c r="V127" s="339"/>
      <c r="W127" s="339"/>
      <c r="X127" s="339"/>
      <c r="Y127" s="302"/>
      <c r="Z127" s="302"/>
      <c r="AA127" s="302"/>
      <c r="AB127" s="302"/>
      <c r="AC127" s="302"/>
      <c r="AD127" s="302"/>
      <c r="AE127" s="302"/>
      <c r="AF127" s="302"/>
      <c r="AG127" s="302"/>
      <c r="AH127" s="302"/>
      <c r="AI127" s="302"/>
      <c r="AJ127" s="302"/>
      <c r="AK127" s="302"/>
      <c r="AL127" s="302"/>
      <c r="AM127" s="302"/>
      <c r="AN127" s="302"/>
      <c r="AO127" s="302"/>
      <c r="AP127" s="302"/>
      <c r="AQ127" s="302"/>
      <c r="AR127" s="302"/>
      <c r="AS127" s="302"/>
      <c r="AT127" s="302"/>
      <c r="AU127" s="302"/>
      <c r="AV127" s="302"/>
      <c r="AW127" s="302"/>
      <c r="AX127" s="302"/>
      <c r="AY127" s="302"/>
      <c r="AZ127" s="302"/>
      <c r="BA127" s="302"/>
      <c r="BB127" s="302"/>
    </row>
    <row r="128" spans="1:54" x14ac:dyDescent="0.2">
      <c r="A128" s="357"/>
      <c r="B128" s="350"/>
      <c r="C128" s="302"/>
      <c r="D128" s="302"/>
      <c r="E128" s="302"/>
      <c r="F128" s="302"/>
      <c r="G128" s="302"/>
      <c r="H128" s="302"/>
      <c r="I128" s="302"/>
      <c r="J128" s="302"/>
      <c r="K128" s="302"/>
      <c r="L128" s="339"/>
      <c r="M128" s="339"/>
      <c r="N128" s="339"/>
      <c r="O128" s="339"/>
      <c r="P128" s="339"/>
      <c r="Q128" s="339"/>
      <c r="R128" s="339"/>
      <c r="S128" s="339"/>
      <c r="T128" s="339"/>
      <c r="U128" s="339"/>
      <c r="V128" s="339"/>
      <c r="W128" s="339"/>
      <c r="X128" s="339"/>
      <c r="Y128" s="302"/>
      <c r="Z128" s="302"/>
      <c r="AA128" s="302"/>
      <c r="AB128" s="302"/>
      <c r="AC128" s="302"/>
      <c r="AD128" s="302"/>
      <c r="AE128" s="302"/>
      <c r="AF128" s="302"/>
      <c r="AG128" s="302"/>
      <c r="AH128" s="302"/>
      <c r="AI128" s="302"/>
      <c r="AJ128" s="302"/>
      <c r="AK128" s="302"/>
      <c r="AL128" s="302"/>
      <c r="AM128" s="302"/>
      <c r="AN128" s="302"/>
      <c r="AO128" s="302"/>
      <c r="AP128" s="302"/>
      <c r="AQ128" s="302"/>
      <c r="AR128" s="302"/>
      <c r="AS128" s="302"/>
      <c r="AT128" s="302"/>
      <c r="AU128" s="302"/>
      <c r="AV128" s="302"/>
      <c r="AW128" s="302"/>
      <c r="AX128" s="302"/>
      <c r="AY128" s="302"/>
      <c r="AZ128" s="302"/>
      <c r="BA128" s="302"/>
      <c r="BB128" s="302"/>
    </row>
    <row r="129" spans="1:54" x14ac:dyDescent="0.2">
      <c r="A129" s="357"/>
      <c r="B129" s="350"/>
      <c r="C129" s="302"/>
      <c r="D129" s="302"/>
      <c r="E129" s="302"/>
      <c r="F129" s="302"/>
      <c r="G129" s="302"/>
      <c r="H129" s="302"/>
      <c r="I129" s="302"/>
      <c r="J129" s="302"/>
      <c r="K129" s="302"/>
      <c r="L129" s="339"/>
      <c r="M129" s="339"/>
      <c r="N129" s="339"/>
      <c r="O129" s="339"/>
      <c r="P129" s="339"/>
      <c r="Q129" s="339"/>
      <c r="R129" s="339"/>
      <c r="S129" s="339"/>
      <c r="T129" s="339"/>
      <c r="U129" s="339"/>
      <c r="V129" s="339"/>
      <c r="W129" s="339"/>
      <c r="X129" s="339"/>
      <c r="Y129" s="302"/>
      <c r="Z129" s="302"/>
      <c r="AA129" s="302"/>
      <c r="AB129" s="302"/>
      <c r="AC129" s="302"/>
      <c r="AD129" s="302"/>
      <c r="AE129" s="302"/>
      <c r="AF129" s="302"/>
      <c r="AG129" s="302"/>
      <c r="AH129" s="302"/>
      <c r="AI129" s="302"/>
      <c r="AJ129" s="302"/>
      <c r="AK129" s="302"/>
      <c r="AL129" s="302"/>
      <c r="AM129" s="302"/>
      <c r="AN129" s="302"/>
      <c r="AO129" s="302"/>
      <c r="AP129" s="302"/>
      <c r="AQ129" s="302"/>
      <c r="AR129" s="302"/>
      <c r="AS129" s="302"/>
      <c r="AT129" s="302"/>
      <c r="AU129" s="302"/>
      <c r="AV129" s="302"/>
      <c r="AW129" s="302"/>
      <c r="AX129" s="302"/>
      <c r="AY129" s="302"/>
      <c r="AZ129" s="302"/>
      <c r="BA129" s="302"/>
      <c r="BB129" s="302"/>
    </row>
    <row r="130" spans="1:54" x14ac:dyDescent="0.2">
      <c r="A130" s="357"/>
      <c r="B130" s="350"/>
      <c r="C130" s="302"/>
      <c r="D130" s="302"/>
      <c r="E130" s="302"/>
      <c r="F130" s="302"/>
      <c r="G130" s="302"/>
      <c r="H130" s="302"/>
      <c r="I130" s="302"/>
      <c r="J130" s="302"/>
      <c r="K130" s="302"/>
      <c r="L130" s="339"/>
      <c r="M130" s="339"/>
      <c r="N130" s="339"/>
      <c r="O130" s="339"/>
      <c r="P130" s="339"/>
      <c r="Q130" s="339"/>
      <c r="R130" s="339"/>
      <c r="S130" s="339"/>
      <c r="T130" s="339"/>
      <c r="U130" s="339"/>
      <c r="V130" s="339"/>
      <c r="W130" s="339"/>
      <c r="X130" s="339"/>
      <c r="Y130" s="302"/>
      <c r="Z130" s="302"/>
      <c r="AA130" s="302"/>
      <c r="AB130" s="302"/>
      <c r="AC130" s="302"/>
      <c r="AD130" s="302"/>
      <c r="AE130" s="302"/>
      <c r="AF130" s="302"/>
      <c r="AG130" s="302"/>
      <c r="AH130" s="302"/>
      <c r="AI130" s="302"/>
      <c r="AJ130" s="302"/>
      <c r="AK130" s="302"/>
      <c r="AL130" s="302"/>
      <c r="AM130" s="302"/>
      <c r="AN130" s="302"/>
      <c r="AO130" s="302"/>
      <c r="AP130" s="302"/>
      <c r="AQ130" s="302"/>
      <c r="AR130" s="302"/>
      <c r="AS130" s="302"/>
      <c r="AT130" s="302"/>
      <c r="AU130" s="302"/>
      <c r="AV130" s="302"/>
      <c r="AW130" s="302"/>
      <c r="AX130" s="302"/>
      <c r="AY130" s="302"/>
      <c r="AZ130" s="302"/>
      <c r="BA130" s="302"/>
      <c r="BB130" s="302"/>
    </row>
    <row r="131" spans="1:54" x14ac:dyDescent="0.2">
      <c r="A131" s="357"/>
      <c r="B131" s="350"/>
      <c r="C131" s="302"/>
      <c r="D131" s="302"/>
      <c r="E131" s="302"/>
      <c r="F131" s="302"/>
      <c r="G131" s="302"/>
      <c r="H131" s="302"/>
      <c r="I131" s="302"/>
      <c r="J131" s="302"/>
      <c r="K131" s="302"/>
      <c r="L131" s="339"/>
      <c r="M131" s="339"/>
      <c r="N131" s="339"/>
      <c r="O131" s="339"/>
      <c r="P131" s="339"/>
      <c r="Q131" s="339"/>
      <c r="R131" s="339"/>
      <c r="S131" s="339"/>
      <c r="T131" s="339"/>
      <c r="U131" s="339"/>
      <c r="V131" s="339"/>
      <c r="W131" s="339"/>
      <c r="X131" s="339"/>
      <c r="Y131" s="302"/>
      <c r="Z131" s="302"/>
      <c r="AA131" s="302"/>
      <c r="AB131" s="302"/>
      <c r="AC131" s="302"/>
      <c r="AD131" s="302"/>
      <c r="AE131" s="302"/>
      <c r="AF131" s="302"/>
      <c r="AG131" s="302"/>
      <c r="AH131" s="302"/>
      <c r="AI131" s="302"/>
      <c r="AJ131" s="302"/>
      <c r="AK131" s="302"/>
      <c r="AL131" s="302"/>
      <c r="AM131" s="302"/>
      <c r="AN131" s="302"/>
      <c r="AO131" s="302"/>
      <c r="AP131" s="302"/>
      <c r="AQ131" s="302"/>
      <c r="AR131" s="302"/>
      <c r="AS131" s="302"/>
      <c r="AT131" s="302"/>
      <c r="AU131" s="302"/>
      <c r="AV131" s="302"/>
      <c r="AW131" s="302"/>
      <c r="AX131" s="302"/>
      <c r="AY131" s="302"/>
      <c r="AZ131" s="302"/>
      <c r="BA131" s="302"/>
      <c r="BB131" s="302"/>
    </row>
    <row r="132" spans="1:54" x14ac:dyDescent="0.2">
      <c r="A132" s="357"/>
      <c r="B132" s="350"/>
      <c r="C132" s="302"/>
      <c r="D132" s="302"/>
      <c r="E132" s="302"/>
      <c r="F132" s="302"/>
      <c r="G132" s="302"/>
      <c r="H132" s="302"/>
      <c r="I132" s="302"/>
      <c r="J132" s="302"/>
      <c r="K132" s="302"/>
      <c r="L132" s="339"/>
      <c r="M132" s="339"/>
      <c r="N132" s="339"/>
      <c r="O132" s="339"/>
      <c r="P132" s="339"/>
      <c r="Q132" s="339"/>
      <c r="R132" s="339"/>
      <c r="S132" s="339"/>
      <c r="T132" s="339"/>
      <c r="U132" s="339"/>
      <c r="V132" s="339"/>
      <c r="W132" s="339"/>
      <c r="X132" s="339"/>
      <c r="Y132" s="302"/>
      <c r="Z132" s="302"/>
      <c r="AA132" s="302"/>
      <c r="AB132" s="302"/>
      <c r="AC132" s="302"/>
      <c r="AD132" s="302"/>
      <c r="AE132" s="302"/>
      <c r="AF132" s="302"/>
      <c r="AG132" s="302"/>
      <c r="AH132" s="302"/>
      <c r="AI132" s="302"/>
      <c r="AJ132" s="302"/>
      <c r="AK132" s="302"/>
      <c r="AL132" s="302"/>
      <c r="AM132" s="302"/>
      <c r="AN132" s="302"/>
      <c r="AO132" s="302"/>
      <c r="AP132" s="302"/>
      <c r="AQ132" s="302"/>
      <c r="AR132" s="302"/>
      <c r="AS132" s="302"/>
      <c r="AT132" s="302"/>
      <c r="AU132" s="302"/>
      <c r="AV132" s="302"/>
      <c r="AW132" s="302"/>
      <c r="AX132" s="302"/>
      <c r="AY132" s="302"/>
      <c r="AZ132" s="302"/>
      <c r="BA132" s="302"/>
      <c r="BB132" s="302"/>
    </row>
    <row r="133" spans="1:54" x14ac:dyDescent="0.2">
      <c r="A133" s="357"/>
      <c r="B133" s="350"/>
      <c r="C133" s="302"/>
      <c r="D133" s="302"/>
      <c r="E133" s="302"/>
      <c r="F133" s="302"/>
      <c r="G133" s="302"/>
      <c r="H133" s="302"/>
      <c r="I133" s="302"/>
      <c r="J133" s="302"/>
      <c r="K133" s="302"/>
      <c r="L133" s="339"/>
      <c r="M133" s="339"/>
      <c r="N133" s="339"/>
      <c r="O133" s="339"/>
      <c r="P133" s="339"/>
      <c r="Q133" s="339"/>
      <c r="R133" s="339"/>
      <c r="S133" s="339"/>
      <c r="T133" s="339"/>
      <c r="U133" s="339"/>
      <c r="V133" s="339"/>
      <c r="W133" s="339"/>
      <c r="X133" s="339"/>
      <c r="Y133" s="302"/>
      <c r="Z133" s="302"/>
      <c r="AA133" s="302"/>
      <c r="AB133" s="302"/>
      <c r="AC133" s="302"/>
      <c r="AD133" s="302"/>
      <c r="AE133" s="302"/>
      <c r="AF133" s="302"/>
      <c r="AG133" s="302"/>
      <c r="AH133" s="302"/>
      <c r="AI133" s="302"/>
      <c r="AJ133" s="302"/>
      <c r="AK133" s="302"/>
      <c r="AL133" s="302"/>
      <c r="AM133" s="302"/>
      <c r="AN133" s="302"/>
      <c r="AO133" s="302"/>
      <c r="AP133" s="302"/>
      <c r="AQ133" s="302"/>
      <c r="AR133" s="302"/>
      <c r="AS133" s="302"/>
      <c r="AT133" s="302"/>
      <c r="AU133" s="302"/>
      <c r="AV133" s="302"/>
      <c r="AW133" s="302"/>
      <c r="AX133" s="302"/>
      <c r="AY133" s="302"/>
      <c r="AZ133" s="302"/>
      <c r="BA133" s="302"/>
      <c r="BB133" s="302"/>
    </row>
    <row r="134" spans="1:54" x14ac:dyDescent="0.2">
      <c r="A134" s="357"/>
      <c r="B134" s="350"/>
      <c r="C134" s="302"/>
      <c r="D134" s="302"/>
      <c r="E134" s="302"/>
      <c r="F134" s="302"/>
      <c r="G134" s="302"/>
      <c r="H134" s="302"/>
      <c r="I134" s="302"/>
      <c r="J134" s="302"/>
      <c r="K134" s="302"/>
      <c r="L134" s="339"/>
      <c r="M134" s="339"/>
      <c r="N134" s="339"/>
      <c r="O134" s="339"/>
      <c r="P134" s="339"/>
      <c r="Q134" s="339"/>
      <c r="R134" s="339"/>
      <c r="S134" s="339"/>
      <c r="T134" s="339"/>
      <c r="U134" s="339"/>
      <c r="V134" s="339"/>
      <c r="W134" s="339"/>
      <c r="X134" s="339"/>
      <c r="Y134" s="302"/>
      <c r="Z134" s="302"/>
      <c r="AA134" s="302"/>
      <c r="AB134" s="302"/>
      <c r="AC134" s="302"/>
      <c r="AD134" s="302"/>
      <c r="AE134" s="302"/>
      <c r="AF134" s="302"/>
      <c r="AG134" s="302"/>
      <c r="AH134" s="302"/>
      <c r="AI134" s="302"/>
      <c r="AJ134" s="302"/>
      <c r="AK134" s="302"/>
      <c r="AL134" s="302"/>
      <c r="AM134" s="302"/>
      <c r="AN134" s="302"/>
      <c r="AO134" s="302"/>
      <c r="AP134" s="302"/>
      <c r="AQ134" s="302"/>
      <c r="AR134" s="302"/>
      <c r="AS134" s="302"/>
      <c r="AT134" s="302"/>
      <c r="AU134" s="302"/>
      <c r="AV134" s="302"/>
      <c r="AW134" s="302"/>
      <c r="AX134" s="302"/>
      <c r="AY134" s="302"/>
      <c r="AZ134" s="302"/>
      <c r="BA134" s="302"/>
      <c r="BB134" s="302"/>
    </row>
    <row r="135" spans="1:54" x14ac:dyDescent="0.2">
      <c r="A135" s="357"/>
      <c r="B135" s="350"/>
      <c r="C135" s="302"/>
      <c r="D135" s="302"/>
      <c r="E135" s="302"/>
      <c r="F135" s="302"/>
      <c r="G135" s="302"/>
      <c r="H135" s="302"/>
      <c r="I135" s="302"/>
      <c r="J135" s="302"/>
      <c r="K135" s="302"/>
      <c r="L135" s="339"/>
      <c r="M135" s="339"/>
      <c r="N135" s="339"/>
      <c r="O135" s="339"/>
      <c r="P135" s="339"/>
      <c r="Q135" s="339"/>
      <c r="R135" s="339"/>
      <c r="S135" s="339"/>
      <c r="T135" s="339"/>
      <c r="U135" s="339"/>
      <c r="V135" s="339"/>
      <c r="W135" s="339"/>
      <c r="X135" s="339"/>
      <c r="Y135" s="302"/>
      <c r="Z135" s="302"/>
      <c r="AA135" s="302"/>
      <c r="AB135" s="302"/>
      <c r="AC135" s="302"/>
      <c r="AD135" s="302"/>
      <c r="AE135" s="302"/>
      <c r="AF135" s="302"/>
      <c r="AG135" s="302"/>
      <c r="AH135" s="302"/>
      <c r="AI135" s="302"/>
      <c r="AJ135" s="302"/>
      <c r="AK135" s="302"/>
      <c r="AL135" s="302"/>
      <c r="AM135" s="302"/>
      <c r="AN135" s="302"/>
      <c r="AO135" s="302"/>
      <c r="AP135" s="302"/>
      <c r="AQ135" s="302"/>
      <c r="AR135" s="302"/>
      <c r="AS135" s="302"/>
      <c r="AT135" s="302"/>
      <c r="AU135" s="302"/>
      <c r="AV135" s="302"/>
      <c r="AW135" s="302"/>
      <c r="AX135" s="302"/>
      <c r="AY135" s="302"/>
      <c r="AZ135" s="302"/>
      <c r="BA135" s="302"/>
      <c r="BB135" s="302"/>
    </row>
    <row r="136" spans="1:54" x14ac:dyDescent="0.2">
      <c r="A136" s="357"/>
      <c r="B136" s="350"/>
      <c r="C136" s="302"/>
      <c r="D136" s="302"/>
      <c r="E136" s="302"/>
      <c r="F136" s="302"/>
      <c r="G136" s="302"/>
      <c r="H136" s="302"/>
      <c r="I136" s="302"/>
      <c r="J136" s="302"/>
      <c r="K136" s="302"/>
      <c r="L136" s="339"/>
      <c r="M136" s="339"/>
      <c r="N136" s="339"/>
      <c r="O136" s="339"/>
      <c r="P136" s="339"/>
      <c r="Q136" s="339"/>
      <c r="R136" s="339"/>
      <c r="S136" s="339"/>
      <c r="T136" s="339"/>
      <c r="U136" s="339"/>
      <c r="V136" s="339"/>
      <c r="W136" s="339"/>
      <c r="X136" s="339"/>
      <c r="Y136" s="302"/>
      <c r="Z136" s="302"/>
      <c r="AA136" s="302"/>
      <c r="AB136" s="302"/>
      <c r="AC136" s="302"/>
      <c r="AD136" s="302"/>
      <c r="AE136" s="302"/>
      <c r="AF136" s="302"/>
      <c r="AG136" s="302"/>
      <c r="AH136" s="302"/>
      <c r="AI136" s="302"/>
      <c r="AJ136" s="302"/>
      <c r="AK136" s="302"/>
      <c r="AL136" s="302"/>
      <c r="AM136" s="302"/>
      <c r="AN136" s="302"/>
      <c r="AO136" s="302"/>
      <c r="AP136" s="302"/>
      <c r="AQ136" s="302"/>
      <c r="AR136" s="302"/>
      <c r="AS136" s="302"/>
      <c r="AT136" s="302"/>
      <c r="AU136" s="302"/>
      <c r="AV136" s="302"/>
      <c r="AW136" s="302"/>
      <c r="AX136" s="302"/>
      <c r="AY136" s="302"/>
      <c r="AZ136" s="302"/>
      <c r="BA136" s="302"/>
      <c r="BB136" s="302"/>
    </row>
    <row r="137" spans="1:54" x14ac:dyDescent="0.2">
      <c r="A137" s="357"/>
      <c r="B137" s="350"/>
      <c r="C137" s="302"/>
      <c r="D137" s="302"/>
      <c r="E137" s="302"/>
      <c r="F137" s="302"/>
      <c r="G137" s="302"/>
      <c r="H137" s="302"/>
      <c r="I137" s="302"/>
      <c r="J137" s="302"/>
      <c r="K137" s="302"/>
      <c r="L137" s="339"/>
      <c r="M137" s="339"/>
      <c r="N137" s="339"/>
      <c r="O137" s="339"/>
      <c r="P137" s="339"/>
      <c r="Q137" s="339"/>
      <c r="R137" s="339"/>
      <c r="S137" s="339"/>
      <c r="T137" s="339"/>
      <c r="U137" s="339"/>
      <c r="V137" s="339"/>
      <c r="W137" s="339"/>
      <c r="X137" s="339"/>
      <c r="Y137" s="302"/>
      <c r="Z137" s="302"/>
      <c r="AA137" s="302"/>
      <c r="AB137" s="302"/>
      <c r="AC137" s="302"/>
      <c r="AD137" s="302"/>
      <c r="AE137" s="302"/>
      <c r="AF137" s="302"/>
      <c r="AG137" s="302"/>
      <c r="AH137" s="302"/>
      <c r="AI137" s="302"/>
      <c r="AJ137" s="302"/>
      <c r="AK137" s="302"/>
      <c r="AL137" s="302"/>
      <c r="AM137" s="302"/>
      <c r="AN137" s="302"/>
      <c r="AO137" s="302"/>
      <c r="AP137" s="302"/>
      <c r="AQ137" s="302"/>
      <c r="AR137" s="302"/>
      <c r="AS137" s="302"/>
      <c r="AT137" s="302"/>
      <c r="AU137" s="302"/>
      <c r="AV137" s="302"/>
      <c r="AW137" s="302"/>
      <c r="AX137" s="302"/>
      <c r="AY137" s="302"/>
      <c r="AZ137" s="302"/>
      <c r="BA137" s="302"/>
      <c r="BB137" s="302"/>
    </row>
    <row r="138" spans="1:54" x14ac:dyDescent="0.2">
      <c r="A138" s="357"/>
      <c r="B138" s="350"/>
      <c r="C138" s="302"/>
      <c r="D138" s="302"/>
      <c r="E138" s="302"/>
      <c r="F138" s="302"/>
      <c r="G138" s="302"/>
      <c r="H138" s="302"/>
      <c r="I138" s="302"/>
      <c r="J138" s="302"/>
      <c r="K138" s="302"/>
      <c r="L138" s="339"/>
      <c r="M138" s="339"/>
      <c r="N138" s="339"/>
      <c r="O138" s="339"/>
      <c r="P138" s="339"/>
      <c r="Q138" s="339"/>
      <c r="R138" s="339"/>
      <c r="S138" s="339"/>
      <c r="T138" s="339"/>
      <c r="U138" s="339"/>
      <c r="V138" s="339"/>
      <c r="W138" s="339"/>
      <c r="X138" s="339"/>
      <c r="Y138" s="302"/>
      <c r="Z138" s="302"/>
      <c r="AA138" s="302"/>
      <c r="AB138" s="302"/>
      <c r="AC138" s="302"/>
      <c r="AD138" s="302"/>
      <c r="AE138" s="302"/>
      <c r="AF138" s="302"/>
      <c r="AG138" s="302"/>
      <c r="AH138" s="302"/>
      <c r="AI138" s="302"/>
      <c r="AJ138" s="302"/>
      <c r="AK138" s="302"/>
      <c r="AL138" s="302"/>
      <c r="AM138" s="302"/>
      <c r="AN138" s="302"/>
      <c r="AO138" s="302"/>
      <c r="AP138" s="302"/>
      <c r="AQ138" s="302"/>
      <c r="AR138" s="302"/>
      <c r="AS138" s="302"/>
      <c r="AT138" s="302"/>
      <c r="AU138" s="302"/>
      <c r="AV138" s="302"/>
      <c r="AW138" s="302"/>
      <c r="AX138" s="302"/>
      <c r="AY138" s="302"/>
      <c r="AZ138" s="302"/>
      <c r="BA138" s="302"/>
      <c r="BB138" s="302"/>
    </row>
    <row r="139" spans="1:54" x14ac:dyDescent="0.2">
      <c r="A139" s="357"/>
      <c r="B139" s="350"/>
      <c r="C139" s="302"/>
      <c r="D139" s="302"/>
      <c r="E139" s="302"/>
      <c r="F139" s="302"/>
      <c r="G139" s="302"/>
      <c r="H139" s="302"/>
      <c r="I139" s="302"/>
      <c r="J139" s="302"/>
      <c r="K139" s="302"/>
      <c r="L139" s="339"/>
      <c r="M139" s="339"/>
      <c r="N139" s="339"/>
      <c r="O139" s="339"/>
      <c r="P139" s="339"/>
      <c r="Q139" s="339"/>
      <c r="R139" s="339"/>
      <c r="S139" s="339"/>
      <c r="T139" s="339"/>
      <c r="U139" s="339"/>
      <c r="V139" s="339"/>
      <c r="W139" s="339"/>
      <c r="X139" s="339"/>
      <c r="Y139" s="302"/>
      <c r="Z139" s="302"/>
      <c r="AA139" s="302"/>
      <c r="AB139" s="302"/>
      <c r="AC139" s="302"/>
      <c r="AD139" s="302"/>
      <c r="AE139" s="302"/>
      <c r="AF139" s="302"/>
      <c r="AG139" s="302"/>
      <c r="AH139" s="302"/>
      <c r="AI139" s="302"/>
      <c r="AJ139" s="302"/>
      <c r="AK139" s="302"/>
      <c r="AL139" s="302"/>
      <c r="AM139" s="302"/>
      <c r="AN139" s="302"/>
      <c r="AO139" s="302"/>
      <c r="AP139" s="302"/>
      <c r="AQ139" s="302"/>
      <c r="AR139" s="302"/>
      <c r="AS139" s="302"/>
      <c r="AT139" s="302"/>
      <c r="AU139" s="302"/>
      <c r="AV139" s="302"/>
      <c r="AW139" s="302"/>
      <c r="AX139" s="302"/>
      <c r="AY139" s="302"/>
      <c r="AZ139" s="302"/>
      <c r="BA139" s="302"/>
      <c r="BB139" s="302"/>
    </row>
    <row r="140" spans="1:54" x14ac:dyDescent="0.2">
      <c r="A140" s="357"/>
      <c r="B140" s="350"/>
      <c r="C140" s="302"/>
      <c r="D140" s="302"/>
      <c r="E140" s="302"/>
      <c r="F140" s="302"/>
      <c r="G140" s="302"/>
      <c r="H140" s="302"/>
      <c r="I140" s="302"/>
      <c r="J140" s="302"/>
      <c r="K140" s="302"/>
      <c r="L140" s="339"/>
      <c r="M140" s="339"/>
      <c r="N140" s="339"/>
      <c r="O140" s="339"/>
      <c r="P140" s="339"/>
      <c r="Q140" s="339"/>
      <c r="R140" s="339"/>
      <c r="S140" s="339"/>
      <c r="T140" s="339"/>
      <c r="U140" s="339"/>
      <c r="V140" s="339"/>
      <c r="W140" s="339"/>
      <c r="X140" s="339"/>
      <c r="Y140" s="302"/>
      <c r="Z140" s="302"/>
      <c r="AA140" s="302"/>
      <c r="AB140" s="302"/>
      <c r="AC140" s="302"/>
      <c r="AD140" s="302"/>
      <c r="AE140" s="302"/>
      <c r="AF140" s="302"/>
      <c r="AG140" s="302"/>
      <c r="AH140" s="302"/>
      <c r="AI140" s="302"/>
      <c r="AJ140" s="302"/>
      <c r="AK140" s="302"/>
      <c r="AL140" s="302"/>
      <c r="AM140" s="302"/>
      <c r="AN140" s="302"/>
      <c r="AO140" s="302"/>
      <c r="AP140" s="302"/>
      <c r="AQ140" s="302"/>
      <c r="AR140" s="302"/>
      <c r="AS140" s="302"/>
      <c r="AT140" s="302"/>
      <c r="AU140" s="302"/>
      <c r="AV140" s="302"/>
      <c r="AW140" s="302"/>
      <c r="AX140" s="302"/>
      <c r="AY140" s="302"/>
      <c r="AZ140" s="302"/>
      <c r="BA140" s="302"/>
      <c r="BB140" s="302"/>
    </row>
    <row r="141" spans="1:54" x14ac:dyDescent="0.2">
      <c r="A141" s="357"/>
      <c r="B141" s="350"/>
      <c r="C141" s="302"/>
      <c r="D141" s="302"/>
      <c r="E141" s="302"/>
      <c r="F141" s="302"/>
      <c r="G141" s="302"/>
      <c r="H141" s="302"/>
      <c r="I141" s="302"/>
      <c r="J141" s="302"/>
      <c r="K141" s="302"/>
      <c r="L141" s="339"/>
      <c r="M141" s="339"/>
      <c r="N141" s="339"/>
      <c r="O141" s="339"/>
      <c r="P141" s="339"/>
      <c r="Q141" s="339"/>
      <c r="R141" s="339"/>
      <c r="S141" s="339"/>
      <c r="T141" s="339"/>
      <c r="U141" s="339"/>
      <c r="V141" s="339"/>
      <c r="W141" s="339"/>
      <c r="X141" s="339"/>
      <c r="Y141" s="302"/>
      <c r="Z141" s="302"/>
      <c r="AA141" s="302"/>
      <c r="AB141" s="302"/>
      <c r="AC141" s="302"/>
      <c r="AD141" s="302"/>
      <c r="AE141" s="302"/>
      <c r="AF141" s="302"/>
      <c r="AG141" s="302"/>
      <c r="AH141" s="302"/>
      <c r="AI141" s="302"/>
      <c r="AJ141" s="302"/>
      <c r="AK141" s="302"/>
      <c r="AL141" s="302"/>
      <c r="AM141" s="302"/>
      <c r="AN141" s="302"/>
      <c r="AO141" s="302"/>
      <c r="AP141" s="302"/>
      <c r="AQ141" s="302"/>
      <c r="AR141" s="302"/>
      <c r="AS141" s="302"/>
      <c r="AT141" s="302"/>
      <c r="AU141" s="302"/>
      <c r="AV141" s="302"/>
      <c r="AW141" s="302"/>
      <c r="AX141" s="302"/>
      <c r="AY141" s="302"/>
      <c r="AZ141" s="302"/>
      <c r="BA141" s="302"/>
      <c r="BB141" s="302"/>
    </row>
    <row r="142" spans="1:54" x14ac:dyDescent="0.2">
      <c r="A142" s="357"/>
      <c r="B142" s="350"/>
      <c r="C142" s="302"/>
      <c r="D142" s="302"/>
      <c r="E142" s="302"/>
      <c r="F142" s="302"/>
      <c r="G142" s="302"/>
      <c r="H142" s="302"/>
      <c r="I142" s="302"/>
      <c r="J142" s="302"/>
      <c r="K142" s="302"/>
      <c r="L142" s="339"/>
      <c r="M142" s="339"/>
      <c r="N142" s="339"/>
      <c r="O142" s="339"/>
      <c r="P142" s="339"/>
      <c r="Q142" s="339"/>
      <c r="R142" s="339"/>
      <c r="S142" s="339"/>
      <c r="T142" s="339"/>
      <c r="U142" s="339"/>
      <c r="V142" s="339"/>
      <c r="W142" s="339"/>
      <c r="X142" s="339"/>
      <c r="Y142" s="302"/>
      <c r="Z142" s="302"/>
      <c r="AA142" s="302"/>
      <c r="AB142" s="302"/>
      <c r="AC142" s="302"/>
      <c r="AD142" s="302"/>
      <c r="AE142" s="302"/>
      <c r="AF142" s="302"/>
      <c r="AG142" s="302"/>
      <c r="AH142" s="302"/>
      <c r="AI142" s="302"/>
      <c r="AJ142" s="302"/>
      <c r="AK142" s="302"/>
      <c r="AL142" s="302"/>
      <c r="AM142" s="302"/>
      <c r="AN142" s="302"/>
      <c r="AO142" s="302"/>
      <c r="AP142" s="302"/>
      <c r="AQ142" s="302"/>
      <c r="AR142" s="302"/>
      <c r="AS142" s="302"/>
      <c r="AT142" s="302"/>
      <c r="AU142" s="302"/>
      <c r="AV142" s="302"/>
      <c r="AW142" s="302"/>
      <c r="AX142" s="302"/>
      <c r="AY142" s="302"/>
      <c r="AZ142" s="302"/>
      <c r="BA142" s="302"/>
      <c r="BB142" s="302"/>
    </row>
    <row r="143" spans="1:54" x14ac:dyDescent="0.2">
      <c r="A143" s="357"/>
      <c r="B143" s="350"/>
      <c r="C143" s="302"/>
      <c r="D143" s="302"/>
      <c r="E143" s="302"/>
      <c r="F143" s="302"/>
      <c r="G143" s="302"/>
      <c r="H143" s="302"/>
      <c r="I143" s="302"/>
      <c r="J143" s="302"/>
      <c r="K143" s="302"/>
      <c r="L143" s="339"/>
      <c r="M143" s="339"/>
      <c r="N143" s="339"/>
      <c r="O143" s="339"/>
      <c r="P143" s="339"/>
      <c r="Q143" s="339"/>
      <c r="R143" s="339"/>
      <c r="S143" s="339"/>
      <c r="T143" s="339"/>
      <c r="U143" s="339"/>
      <c r="V143" s="339"/>
      <c r="W143" s="339"/>
      <c r="X143" s="339"/>
      <c r="Y143" s="302"/>
      <c r="Z143" s="302"/>
      <c r="AA143" s="302"/>
      <c r="AB143" s="302"/>
      <c r="AC143" s="302"/>
      <c r="AD143" s="302"/>
      <c r="AE143" s="302"/>
      <c r="AF143" s="302"/>
      <c r="AG143" s="302"/>
      <c r="AH143" s="302"/>
      <c r="AI143" s="302"/>
      <c r="AJ143" s="302"/>
      <c r="AK143" s="302"/>
      <c r="AL143" s="302"/>
      <c r="AM143" s="302"/>
      <c r="AN143" s="302"/>
      <c r="AO143" s="302"/>
      <c r="AP143" s="302"/>
      <c r="AQ143" s="302"/>
      <c r="AR143" s="302"/>
      <c r="AS143" s="302"/>
      <c r="AT143" s="302"/>
      <c r="AU143" s="302"/>
      <c r="AV143" s="302"/>
      <c r="AW143" s="302"/>
      <c r="AX143" s="302"/>
      <c r="AY143" s="302"/>
      <c r="AZ143" s="302"/>
      <c r="BA143" s="302"/>
      <c r="BB143" s="302"/>
    </row>
    <row r="144" spans="1:54" x14ac:dyDescent="0.2">
      <c r="A144" s="357"/>
      <c r="B144" s="350"/>
      <c r="C144" s="302"/>
      <c r="D144" s="302"/>
      <c r="E144" s="302"/>
      <c r="F144" s="302"/>
      <c r="G144" s="302"/>
      <c r="H144" s="302"/>
      <c r="I144" s="302"/>
      <c r="J144" s="302"/>
      <c r="K144" s="302"/>
      <c r="L144" s="339"/>
      <c r="M144" s="339"/>
      <c r="N144" s="339"/>
      <c r="O144" s="339"/>
      <c r="P144" s="339"/>
      <c r="Q144" s="339"/>
      <c r="R144" s="339"/>
      <c r="S144" s="339"/>
      <c r="T144" s="339"/>
      <c r="U144" s="339"/>
      <c r="V144" s="339"/>
      <c r="W144" s="339"/>
      <c r="X144" s="339"/>
      <c r="Y144" s="302"/>
      <c r="Z144" s="302"/>
      <c r="AA144" s="302"/>
      <c r="AB144" s="302"/>
      <c r="AC144" s="302"/>
      <c r="AD144" s="302"/>
      <c r="AE144" s="302"/>
      <c r="AF144" s="302"/>
      <c r="AG144" s="302"/>
      <c r="AH144" s="302"/>
      <c r="AI144" s="302"/>
      <c r="AJ144" s="302"/>
      <c r="AK144" s="302"/>
      <c r="AL144" s="302"/>
      <c r="AM144" s="302"/>
      <c r="AN144" s="302"/>
      <c r="AO144" s="302"/>
      <c r="AP144" s="302"/>
      <c r="AQ144" s="302"/>
      <c r="AR144" s="302"/>
      <c r="AS144" s="302"/>
      <c r="AT144" s="302"/>
      <c r="AU144" s="302"/>
      <c r="AV144" s="302"/>
      <c r="AW144" s="302"/>
      <c r="AX144" s="302"/>
      <c r="AY144" s="302"/>
      <c r="AZ144" s="302"/>
      <c r="BA144" s="302"/>
      <c r="BB144" s="302"/>
    </row>
    <row r="145" spans="1:54" x14ac:dyDescent="0.2">
      <c r="A145" s="357"/>
      <c r="B145" s="350"/>
      <c r="C145" s="302"/>
      <c r="D145" s="302"/>
      <c r="E145" s="302"/>
      <c r="F145" s="302"/>
      <c r="G145" s="302"/>
      <c r="H145" s="302"/>
      <c r="I145" s="302"/>
      <c r="J145" s="302"/>
      <c r="K145" s="302"/>
      <c r="L145" s="339"/>
      <c r="M145" s="339"/>
      <c r="N145" s="339"/>
      <c r="O145" s="339"/>
      <c r="P145" s="339"/>
      <c r="Q145" s="339"/>
      <c r="R145" s="339"/>
      <c r="S145" s="339"/>
      <c r="T145" s="339"/>
      <c r="U145" s="339"/>
      <c r="V145" s="339"/>
      <c r="W145" s="339"/>
      <c r="X145" s="339"/>
      <c r="Y145" s="302"/>
      <c r="Z145" s="302"/>
      <c r="AA145" s="302"/>
      <c r="AB145" s="302"/>
      <c r="AC145" s="302"/>
      <c r="AD145" s="302"/>
      <c r="AE145" s="302"/>
      <c r="AF145" s="302"/>
      <c r="AG145" s="302"/>
      <c r="AH145" s="302"/>
      <c r="AI145" s="302"/>
      <c r="AJ145" s="302"/>
      <c r="AK145" s="302"/>
      <c r="AL145" s="302"/>
      <c r="AM145" s="302"/>
      <c r="AN145" s="302"/>
      <c r="AO145" s="302"/>
      <c r="AP145" s="302"/>
      <c r="AQ145" s="302"/>
      <c r="AR145" s="302"/>
      <c r="AS145" s="302"/>
      <c r="AT145" s="302"/>
      <c r="AU145" s="302"/>
      <c r="AV145" s="302"/>
      <c r="AW145" s="302"/>
      <c r="AX145" s="302"/>
      <c r="AY145" s="302"/>
      <c r="AZ145" s="302"/>
      <c r="BA145" s="302"/>
      <c r="BB145" s="302"/>
    </row>
    <row r="146" spans="1:54" x14ac:dyDescent="0.2">
      <c r="A146" s="357"/>
      <c r="B146" s="350"/>
      <c r="C146" s="302"/>
      <c r="D146" s="302"/>
      <c r="E146" s="302"/>
      <c r="F146" s="302"/>
      <c r="G146" s="302"/>
      <c r="H146" s="302"/>
      <c r="I146" s="302"/>
      <c r="J146" s="302"/>
      <c r="K146" s="302"/>
      <c r="L146" s="339"/>
      <c r="M146" s="339"/>
      <c r="N146" s="339"/>
      <c r="O146" s="339"/>
      <c r="P146" s="339"/>
      <c r="Q146" s="339"/>
      <c r="R146" s="339"/>
      <c r="S146" s="339"/>
      <c r="T146" s="339"/>
      <c r="U146" s="339"/>
      <c r="V146" s="339"/>
      <c r="W146" s="339"/>
      <c r="X146" s="339"/>
      <c r="Y146" s="302"/>
      <c r="Z146" s="302"/>
      <c r="AA146" s="302"/>
      <c r="AB146" s="302"/>
      <c r="AC146" s="302"/>
      <c r="AD146" s="302"/>
      <c r="AE146" s="302"/>
      <c r="AF146" s="302"/>
      <c r="AG146" s="302"/>
      <c r="AH146" s="302"/>
      <c r="AI146" s="302"/>
      <c r="AJ146" s="302"/>
      <c r="AK146" s="302"/>
      <c r="AL146" s="302"/>
      <c r="AM146" s="302"/>
      <c r="AN146" s="302"/>
      <c r="AO146" s="302"/>
      <c r="AP146" s="302"/>
      <c r="AQ146" s="302"/>
      <c r="AR146" s="302"/>
      <c r="AS146" s="302"/>
      <c r="AT146" s="302"/>
      <c r="AU146" s="302"/>
      <c r="AV146" s="302"/>
      <c r="AW146" s="302"/>
      <c r="AX146" s="302"/>
      <c r="AY146" s="302"/>
      <c r="AZ146" s="302"/>
      <c r="BA146" s="302"/>
      <c r="BB146" s="302"/>
    </row>
    <row r="147" spans="1:54" x14ac:dyDescent="0.2">
      <c r="A147" s="357"/>
      <c r="B147" s="350"/>
      <c r="C147" s="302"/>
      <c r="D147" s="302"/>
      <c r="E147" s="302"/>
      <c r="F147" s="302"/>
      <c r="G147" s="302"/>
      <c r="H147" s="302"/>
      <c r="I147" s="302"/>
      <c r="J147" s="302"/>
      <c r="K147" s="302"/>
      <c r="L147" s="339"/>
      <c r="M147" s="339"/>
      <c r="N147" s="339"/>
      <c r="O147" s="339"/>
      <c r="P147" s="339"/>
      <c r="Q147" s="339"/>
      <c r="R147" s="339"/>
      <c r="S147" s="339"/>
      <c r="T147" s="339"/>
      <c r="U147" s="339"/>
      <c r="V147" s="339"/>
      <c r="W147" s="339"/>
      <c r="X147" s="339"/>
      <c r="Y147" s="302"/>
      <c r="Z147" s="302"/>
      <c r="AA147" s="302"/>
      <c r="AB147" s="302"/>
      <c r="AC147" s="302"/>
      <c r="AD147" s="302"/>
      <c r="AE147" s="302"/>
      <c r="AF147" s="302"/>
      <c r="AG147" s="302"/>
      <c r="AH147" s="302"/>
      <c r="AI147" s="302"/>
      <c r="AJ147" s="302"/>
      <c r="AK147" s="302"/>
      <c r="AL147" s="302"/>
      <c r="AM147" s="302"/>
      <c r="AN147" s="302"/>
      <c r="AO147" s="302"/>
      <c r="AP147" s="302"/>
      <c r="AQ147" s="302"/>
      <c r="AR147" s="302"/>
      <c r="AS147" s="302"/>
      <c r="AT147" s="302"/>
      <c r="AU147" s="302"/>
      <c r="AV147" s="302"/>
      <c r="AW147" s="302"/>
      <c r="AX147" s="302"/>
      <c r="AY147" s="302"/>
      <c r="AZ147" s="302"/>
      <c r="BA147" s="302"/>
      <c r="BB147" s="302"/>
    </row>
    <row r="148" spans="1:54" x14ac:dyDescent="0.2">
      <c r="A148" s="357"/>
      <c r="B148" s="350"/>
      <c r="C148" s="302"/>
      <c r="D148" s="302"/>
      <c r="E148" s="302"/>
      <c r="F148" s="302"/>
      <c r="G148" s="302"/>
      <c r="H148" s="302"/>
      <c r="I148" s="302"/>
      <c r="J148" s="302"/>
      <c r="K148" s="302"/>
      <c r="L148" s="339"/>
      <c r="M148" s="339"/>
      <c r="N148" s="339"/>
      <c r="O148" s="339"/>
      <c r="P148" s="339"/>
      <c r="Q148" s="339"/>
      <c r="R148" s="339"/>
      <c r="S148" s="339"/>
      <c r="T148" s="339"/>
      <c r="U148" s="339"/>
      <c r="V148" s="339"/>
      <c r="W148" s="339"/>
      <c r="X148" s="339"/>
      <c r="Y148" s="302"/>
      <c r="Z148" s="302"/>
      <c r="AA148" s="302"/>
      <c r="AB148" s="302"/>
      <c r="AC148" s="302"/>
      <c r="AD148" s="302"/>
      <c r="AE148" s="302"/>
      <c r="AF148" s="302"/>
      <c r="AG148" s="302"/>
      <c r="AH148" s="302"/>
      <c r="AI148" s="302"/>
      <c r="AJ148" s="302"/>
      <c r="AK148" s="302"/>
      <c r="AL148" s="302"/>
      <c r="AM148" s="302"/>
      <c r="AN148" s="302"/>
      <c r="AO148" s="302"/>
      <c r="AP148" s="302"/>
      <c r="AQ148" s="302"/>
      <c r="AR148" s="302"/>
      <c r="AS148" s="302"/>
      <c r="AT148" s="302"/>
      <c r="AU148" s="302"/>
      <c r="AV148" s="302"/>
      <c r="AW148" s="302"/>
      <c r="AX148" s="302"/>
      <c r="AY148" s="302"/>
      <c r="AZ148" s="302"/>
      <c r="BA148" s="302"/>
      <c r="BB148" s="302"/>
    </row>
    <row r="149" spans="1:54" x14ac:dyDescent="0.2">
      <c r="A149" s="357"/>
      <c r="B149" s="350"/>
      <c r="C149" s="302"/>
      <c r="D149" s="302"/>
      <c r="E149" s="302"/>
      <c r="F149" s="302"/>
      <c r="G149" s="302"/>
      <c r="H149" s="302"/>
      <c r="I149" s="302"/>
      <c r="J149" s="302"/>
      <c r="K149" s="302"/>
      <c r="L149" s="339"/>
      <c r="M149" s="339"/>
      <c r="N149" s="339"/>
      <c r="O149" s="339"/>
      <c r="P149" s="339"/>
      <c r="Q149" s="339"/>
      <c r="R149" s="339"/>
      <c r="S149" s="339"/>
      <c r="T149" s="339"/>
      <c r="U149" s="339"/>
      <c r="V149" s="339"/>
      <c r="W149" s="339"/>
      <c r="X149" s="339"/>
      <c r="Y149" s="302"/>
      <c r="Z149" s="302"/>
      <c r="AA149" s="302"/>
      <c r="AB149" s="302"/>
      <c r="AC149" s="302"/>
      <c r="AD149" s="302"/>
      <c r="AE149" s="302"/>
      <c r="AF149" s="302"/>
      <c r="AG149" s="302"/>
      <c r="AH149" s="302"/>
      <c r="AI149" s="302"/>
      <c r="AJ149" s="302"/>
      <c r="AK149" s="302"/>
      <c r="AL149" s="302"/>
      <c r="AM149" s="302"/>
      <c r="AN149" s="302"/>
      <c r="AO149" s="302"/>
      <c r="AP149" s="302"/>
      <c r="AQ149" s="302"/>
      <c r="AR149" s="302"/>
      <c r="AS149" s="302"/>
      <c r="AT149" s="302"/>
      <c r="AU149" s="302"/>
      <c r="AV149" s="302"/>
      <c r="AW149" s="302"/>
      <c r="AX149" s="302"/>
      <c r="AY149" s="302"/>
      <c r="AZ149" s="302"/>
      <c r="BA149" s="302"/>
      <c r="BB149" s="302"/>
    </row>
    <row r="150" spans="1:54" x14ac:dyDescent="0.2">
      <c r="A150" s="357"/>
      <c r="B150" s="350"/>
      <c r="C150" s="302"/>
      <c r="D150" s="302"/>
      <c r="E150" s="302"/>
      <c r="F150" s="302"/>
      <c r="G150" s="302"/>
      <c r="H150" s="302"/>
      <c r="I150" s="302"/>
      <c r="J150" s="302"/>
      <c r="K150" s="302"/>
      <c r="L150" s="339"/>
      <c r="M150" s="339"/>
      <c r="N150" s="339"/>
      <c r="O150" s="339"/>
      <c r="P150" s="339"/>
      <c r="Q150" s="339"/>
      <c r="R150" s="339"/>
      <c r="S150" s="339"/>
      <c r="T150" s="339"/>
      <c r="U150" s="339"/>
      <c r="V150" s="339"/>
      <c r="W150" s="339"/>
      <c r="X150" s="339"/>
      <c r="Y150" s="302"/>
      <c r="Z150" s="302"/>
      <c r="AA150" s="302"/>
      <c r="AB150" s="302"/>
      <c r="AC150" s="302"/>
      <c r="AD150" s="302"/>
      <c r="AE150" s="302"/>
      <c r="AF150" s="302"/>
      <c r="AG150" s="302"/>
      <c r="AH150" s="302"/>
      <c r="AI150" s="302"/>
      <c r="AJ150" s="302"/>
      <c r="AK150" s="302"/>
      <c r="AL150" s="302"/>
      <c r="AM150" s="302"/>
      <c r="AN150" s="302"/>
      <c r="AO150" s="302"/>
      <c r="AP150" s="302"/>
      <c r="AQ150" s="302"/>
      <c r="AR150" s="302"/>
      <c r="AS150" s="302"/>
      <c r="AT150" s="302"/>
      <c r="AU150" s="302"/>
      <c r="AV150" s="302"/>
      <c r="AW150" s="302"/>
      <c r="AX150" s="302"/>
      <c r="AY150" s="302"/>
      <c r="AZ150" s="302"/>
      <c r="BA150" s="302"/>
      <c r="BB150" s="302"/>
    </row>
    <row r="151" spans="1:54" x14ac:dyDescent="0.2">
      <c r="A151" s="357"/>
      <c r="B151" s="350"/>
      <c r="C151" s="302"/>
      <c r="D151" s="302"/>
      <c r="E151" s="302"/>
      <c r="F151" s="302"/>
      <c r="G151" s="302"/>
      <c r="H151" s="302"/>
      <c r="I151" s="302"/>
      <c r="J151" s="302"/>
      <c r="K151" s="302"/>
      <c r="L151" s="339"/>
      <c r="M151" s="339"/>
      <c r="N151" s="339"/>
      <c r="O151" s="339"/>
      <c r="P151" s="339"/>
      <c r="Q151" s="339"/>
      <c r="R151" s="339"/>
      <c r="S151" s="339"/>
      <c r="T151" s="339"/>
      <c r="U151" s="339"/>
      <c r="V151" s="339"/>
      <c r="W151" s="339"/>
      <c r="X151" s="339"/>
      <c r="Y151" s="302"/>
      <c r="Z151" s="302"/>
      <c r="AA151" s="302"/>
      <c r="AB151" s="302"/>
      <c r="AC151" s="302"/>
      <c r="AD151" s="302"/>
      <c r="AE151" s="302"/>
      <c r="AF151" s="302"/>
      <c r="AG151" s="302"/>
      <c r="AH151" s="302"/>
      <c r="AI151" s="302"/>
      <c r="AJ151" s="302"/>
      <c r="AK151" s="302"/>
      <c r="AL151" s="302"/>
      <c r="AM151" s="302"/>
      <c r="AN151" s="302"/>
      <c r="AO151" s="302"/>
      <c r="AP151" s="302"/>
      <c r="AQ151" s="302"/>
      <c r="AR151" s="302"/>
      <c r="AS151" s="302"/>
      <c r="AT151" s="302"/>
      <c r="AU151" s="302"/>
      <c r="AV151" s="302"/>
      <c r="AW151" s="302"/>
      <c r="AX151" s="302"/>
      <c r="AY151" s="302"/>
      <c r="AZ151" s="302"/>
      <c r="BA151" s="302"/>
      <c r="BB151" s="302"/>
    </row>
    <row r="152" spans="1:54" x14ac:dyDescent="0.2">
      <c r="A152" s="357"/>
      <c r="B152" s="350"/>
      <c r="C152" s="302"/>
      <c r="D152" s="302"/>
      <c r="E152" s="302"/>
      <c r="F152" s="302"/>
      <c r="G152" s="302"/>
      <c r="H152" s="302"/>
      <c r="I152" s="302"/>
      <c r="J152" s="302"/>
      <c r="K152" s="302"/>
      <c r="L152" s="339"/>
      <c r="M152" s="339"/>
      <c r="N152" s="339"/>
      <c r="O152" s="339"/>
      <c r="P152" s="339"/>
      <c r="Q152" s="339"/>
      <c r="R152" s="339"/>
      <c r="S152" s="339"/>
      <c r="T152" s="339"/>
      <c r="U152" s="339"/>
      <c r="V152" s="339"/>
      <c r="W152" s="339"/>
      <c r="X152" s="339"/>
      <c r="Y152" s="302"/>
      <c r="Z152" s="302"/>
      <c r="AA152" s="302"/>
      <c r="AB152" s="302"/>
      <c r="AC152" s="302"/>
      <c r="AD152" s="302"/>
      <c r="AE152" s="302"/>
      <c r="AF152" s="302"/>
      <c r="AG152" s="302"/>
      <c r="AH152" s="302"/>
      <c r="AI152" s="302"/>
      <c r="AJ152" s="302"/>
      <c r="AK152" s="302"/>
      <c r="AL152" s="302"/>
      <c r="AM152" s="302"/>
      <c r="AN152" s="302"/>
      <c r="AO152" s="302"/>
      <c r="AP152" s="302"/>
      <c r="AQ152" s="302"/>
      <c r="AR152" s="302"/>
      <c r="AS152" s="302"/>
      <c r="AT152" s="302"/>
      <c r="AU152" s="302"/>
      <c r="AV152" s="302"/>
      <c r="AW152" s="302"/>
      <c r="AX152" s="302"/>
      <c r="AY152" s="302"/>
      <c r="AZ152" s="302"/>
      <c r="BA152" s="302"/>
      <c r="BB152" s="302"/>
    </row>
    <row r="153" spans="1:54" x14ac:dyDescent="0.2">
      <c r="A153" s="357"/>
      <c r="B153" s="350"/>
      <c r="C153" s="302"/>
      <c r="D153" s="302"/>
      <c r="E153" s="302"/>
      <c r="F153" s="302"/>
      <c r="G153" s="302"/>
      <c r="H153" s="302"/>
      <c r="I153" s="302"/>
      <c r="J153" s="302"/>
      <c r="K153" s="302"/>
      <c r="L153" s="339"/>
      <c r="M153" s="339"/>
      <c r="N153" s="339"/>
      <c r="O153" s="339"/>
      <c r="P153" s="339"/>
      <c r="Q153" s="339"/>
      <c r="R153" s="339"/>
      <c r="S153" s="339"/>
      <c r="T153" s="339"/>
      <c r="U153" s="339"/>
      <c r="V153" s="339"/>
      <c r="W153" s="339"/>
      <c r="X153" s="339"/>
      <c r="Y153" s="302"/>
      <c r="Z153" s="302"/>
      <c r="AA153" s="302"/>
      <c r="AB153" s="302"/>
      <c r="AC153" s="302"/>
      <c r="AD153" s="302"/>
      <c r="AE153" s="302"/>
      <c r="AF153" s="302"/>
      <c r="AG153" s="302"/>
      <c r="AH153" s="302"/>
      <c r="AI153" s="302"/>
      <c r="AJ153" s="302"/>
      <c r="AK153" s="302"/>
      <c r="AL153" s="302"/>
      <c r="AM153" s="302"/>
      <c r="AN153" s="302"/>
      <c r="AO153" s="302"/>
      <c r="AP153" s="302"/>
      <c r="AQ153" s="302"/>
      <c r="AR153" s="302"/>
      <c r="AS153" s="302"/>
      <c r="AT153" s="302"/>
      <c r="AU153" s="302"/>
      <c r="AV153" s="302"/>
      <c r="AW153" s="302"/>
      <c r="AX153" s="302"/>
      <c r="AY153" s="302"/>
      <c r="AZ153" s="302"/>
      <c r="BA153" s="302"/>
      <c r="BB153" s="302"/>
    </row>
    <row r="154" spans="1:54" x14ac:dyDescent="0.2">
      <c r="A154" s="357"/>
      <c r="B154" s="350"/>
      <c r="C154" s="302"/>
      <c r="D154" s="302"/>
      <c r="E154" s="302"/>
      <c r="F154" s="302"/>
      <c r="G154" s="302"/>
      <c r="H154" s="302"/>
      <c r="I154" s="302"/>
      <c r="J154" s="302"/>
      <c r="K154" s="302"/>
      <c r="L154" s="339"/>
      <c r="M154" s="339"/>
      <c r="N154" s="339"/>
      <c r="O154" s="339"/>
      <c r="P154" s="339"/>
      <c r="Q154" s="339"/>
      <c r="R154" s="339"/>
      <c r="S154" s="339"/>
      <c r="T154" s="339"/>
      <c r="U154" s="339"/>
      <c r="V154" s="339"/>
      <c r="W154" s="339"/>
      <c r="X154" s="339"/>
      <c r="Y154" s="302"/>
      <c r="Z154" s="302"/>
      <c r="AA154" s="302"/>
      <c r="AB154" s="302"/>
      <c r="AC154" s="302"/>
      <c r="AD154" s="302"/>
      <c r="AE154" s="302"/>
      <c r="AF154" s="302"/>
      <c r="AG154" s="302"/>
      <c r="AH154" s="302"/>
      <c r="AI154" s="302"/>
      <c r="AJ154" s="302"/>
      <c r="AK154" s="302"/>
      <c r="AL154" s="302"/>
      <c r="AM154" s="302"/>
      <c r="AN154" s="302"/>
      <c r="AO154" s="302"/>
      <c r="AP154" s="302"/>
      <c r="AQ154" s="302"/>
      <c r="AR154" s="302"/>
      <c r="AS154" s="302"/>
      <c r="AT154" s="302"/>
      <c r="AU154" s="302"/>
      <c r="AV154" s="302"/>
      <c r="AW154" s="302"/>
      <c r="AX154" s="302"/>
      <c r="AY154" s="302"/>
      <c r="AZ154" s="302"/>
      <c r="BA154" s="302"/>
      <c r="BB154" s="302"/>
    </row>
    <row r="155" spans="1:54" x14ac:dyDescent="0.2">
      <c r="A155" s="357"/>
      <c r="B155" s="350"/>
      <c r="C155" s="302"/>
      <c r="D155" s="302"/>
      <c r="E155" s="302"/>
      <c r="F155" s="302"/>
      <c r="G155" s="302"/>
      <c r="H155" s="302"/>
      <c r="I155" s="302"/>
      <c r="J155" s="302"/>
      <c r="K155" s="302"/>
      <c r="L155" s="339"/>
      <c r="M155" s="339"/>
      <c r="N155" s="339"/>
      <c r="O155" s="339"/>
      <c r="P155" s="339"/>
      <c r="Q155" s="339"/>
      <c r="R155" s="339"/>
      <c r="S155" s="339"/>
      <c r="T155" s="339"/>
      <c r="U155" s="339"/>
      <c r="V155" s="339"/>
      <c r="W155" s="339"/>
      <c r="X155" s="339"/>
      <c r="Y155" s="302"/>
      <c r="Z155" s="302"/>
      <c r="AA155" s="302"/>
      <c r="AB155" s="302"/>
      <c r="AC155" s="302"/>
      <c r="AD155" s="302"/>
      <c r="AE155" s="302"/>
      <c r="AF155" s="302"/>
      <c r="AG155" s="302"/>
      <c r="AH155" s="302"/>
      <c r="AI155" s="302"/>
      <c r="AJ155" s="302"/>
      <c r="AK155" s="302"/>
      <c r="AL155" s="302"/>
      <c r="AM155" s="302"/>
      <c r="AN155" s="302"/>
      <c r="AO155" s="302"/>
      <c r="AP155" s="302"/>
      <c r="AQ155" s="302"/>
      <c r="AR155" s="302"/>
      <c r="AS155" s="302"/>
      <c r="AT155" s="302"/>
      <c r="AU155" s="302"/>
      <c r="AV155" s="302"/>
      <c r="AW155" s="302"/>
      <c r="AX155" s="302"/>
      <c r="AY155" s="302"/>
      <c r="AZ155" s="302"/>
      <c r="BA155" s="302"/>
      <c r="BB155" s="302"/>
    </row>
    <row r="156" spans="1:54" x14ac:dyDescent="0.2">
      <c r="A156" s="357"/>
      <c r="B156" s="350"/>
      <c r="C156" s="302"/>
      <c r="D156" s="302"/>
      <c r="E156" s="302"/>
      <c r="F156" s="302"/>
      <c r="G156" s="302"/>
      <c r="H156" s="302"/>
      <c r="I156" s="302"/>
      <c r="J156" s="302"/>
      <c r="K156" s="302"/>
      <c r="L156" s="339"/>
      <c r="M156" s="339"/>
      <c r="N156" s="339"/>
      <c r="O156" s="339"/>
      <c r="P156" s="339"/>
      <c r="Q156" s="339"/>
      <c r="R156" s="339"/>
      <c r="S156" s="339"/>
      <c r="T156" s="339"/>
      <c r="U156" s="339"/>
      <c r="V156" s="339"/>
      <c r="W156" s="339"/>
      <c r="X156" s="339"/>
      <c r="Y156" s="302"/>
      <c r="Z156" s="302"/>
      <c r="AA156" s="302"/>
      <c r="AB156" s="302"/>
      <c r="AC156" s="302"/>
      <c r="AD156" s="302"/>
      <c r="AE156" s="302"/>
      <c r="AF156" s="302"/>
      <c r="AG156" s="302"/>
      <c r="AH156" s="302"/>
      <c r="AI156" s="302"/>
      <c r="AJ156" s="302"/>
      <c r="AK156" s="302"/>
      <c r="AL156" s="302"/>
      <c r="AM156" s="302"/>
      <c r="AN156" s="302"/>
      <c r="AO156" s="302"/>
      <c r="AP156" s="302"/>
      <c r="AQ156" s="302"/>
      <c r="AR156" s="302"/>
      <c r="AS156" s="302"/>
      <c r="AT156" s="302"/>
      <c r="AU156" s="302"/>
      <c r="AV156" s="302"/>
      <c r="AW156" s="302"/>
      <c r="AX156" s="302"/>
      <c r="AY156" s="302"/>
      <c r="AZ156" s="302"/>
      <c r="BA156" s="302"/>
      <c r="BB156" s="302"/>
    </row>
    <row r="157" spans="1:54" x14ac:dyDescent="0.2">
      <c r="A157" s="357"/>
      <c r="B157" s="350"/>
      <c r="C157" s="302"/>
      <c r="D157" s="302"/>
      <c r="E157" s="302"/>
      <c r="F157" s="302"/>
      <c r="G157" s="302"/>
      <c r="H157" s="302"/>
      <c r="I157" s="302"/>
      <c r="J157" s="302"/>
      <c r="K157" s="302"/>
      <c r="L157" s="339"/>
      <c r="M157" s="339"/>
      <c r="N157" s="339"/>
      <c r="O157" s="339"/>
      <c r="P157" s="339"/>
      <c r="Q157" s="339"/>
      <c r="R157" s="339"/>
      <c r="S157" s="339"/>
      <c r="T157" s="339"/>
      <c r="U157" s="339"/>
      <c r="V157" s="339"/>
      <c r="W157" s="339"/>
      <c r="X157" s="339"/>
      <c r="Y157" s="302"/>
      <c r="Z157" s="302"/>
      <c r="AA157" s="302"/>
      <c r="AB157" s="302"/>
      <c r="AC157" s="302"/>
      <c r="AD157" s="302"/>
      <c r="AE157" s="302"/>
      <c r="AF157" s="302"/>
      <c r="AG157" s="302"/>
      <c r="AH157" s="302"/>
      <c r="AI157" s="302"/>
      <c r="AJ157" s="302"/>
      <c r="AK157" s="302"/>
      <c r="AL157" s="302"/>
      <c r="AM157" s="302"/>
      <c r="AN157" s="302"/>
      <c r="AO157" s="302"/>
      <c r="AP157" s="302"/>
      <c r="AQ157" s="302"/>
      <c r="AR157" s="302"/>
      <c r="AS157" s="302"/>
      <c r="AT157" s="302"/>
      <c r="AU157" s="302"/>
      <c r="AV157" s="302"/>
      <c r="AW157" s="302"/>
      <c r="AX157" s="302"/>
      <c r="AY157" s="302"/>
      <c r="AZ157" s="302"/>
      <c r="BA157" s="302"/>
      <c r="BB157" s="302"/>
    </row>
    <row r="158" spans="1:54" x14ac:dyDescent="0.2">
      <c r="A158" s="357"/>
      <c r="B158" s="350"/>
      <c r="C158" s="302"/>
      <c r="D158" s="302"/>
      <c r="E158" s="302"/>
      <c r="F158" s="302"/>
      <c r="G158" s="302"/>
      <c r="H158" s="302"/>
      <c r="I158" s="302"/>
      <c r="J158" s="302"/>
      <c r="K158" s="302"/>
      <c r="L158" s="339"/>
      <c r="M158" s="339"/>
      <c r="N158" s="339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02"/>
      <c r="Z158" s="302"/>
      <c r="AA158" s="302"/>
      <c r="AB158" s="302"/>
      <c r="AC158" s="302"/>
      <c r="AD158" s="302"/>
      <c r="AE158" s="302"/>
      <c r="AF158" s="302"/>
      <c r="AG158" s="302"/>
      <c r="AH158" s="302"/>
      <c r="AI158" s="302"/>
      <c r="AJ158" s="302"/>
      <c r="AK158" s="302"/>
      <c r="AL158" s="302"/>
      <c r="AM158" s="302"/>
      <c r="AN158" s="302"/>
      <c r="AO158" s="302"/>
      <c r="AP158" s="302"/>
      <c r="AQ158" s="302"/>
      <c r="AR158" s="302"/>
      <c r="AS158" s="302"/>
      <c r="AT158" s="302"/>
      <c r="AU158" s="302"/>
      <c r="AV158" s="302"/>
      <c r="AW158" s="302"/>
      <c r="AX158" s="302"/>
      <c r="AY158" s="302"/>
      <c r="AZ158" s="302"/>
      <c r="BA158" s="302"/>
      <c r="BB158" s="302"/>
    </row>
    <row r="159" spans="1:54" x14ac:dyDescent="0.2">
      <c r="A159" s="357"/>
      <c r="B159" s="350"/>
      <c r="C159" s="302"/>
      <c r="D159" s="302"/>
      <c r="E159" s="302"/>
      <c r="F159" s="302"/>
      <c r="G159" s="302"/>
      <c r="H159" s="302"/>
      <c r="I159" s="302"/>
      <c r="J159" s="302"/>
      <c r="K159" s="302"/>
      <c r="L159" s="339"/>
      <c r="M159" s="339"/>
      <c r="N159" s="339"/>
      <c r="O159" s="339"/>
      <c r="P159" s="339"/>
      <c r="Q159" s="339"/>
      <c r="R159" s="339"/>
      <c r="S159" s="339"/>
      <c r="T159" s="339"/>
      <c r="U159" s="339"/>
      <c r="V159" s="339"/>
      <c r="W159" s="339"/>
      <c r="X159" s="339"/>
      <c r="Y159" s="302"/>
      <c r="Z159" s="302"/>
      <c r="AA159" s="302"/>
      <c r="AB159" s="302"/>
      <c r="AC159" s="302"/>
      <c r="AD159" s="302"/>
      <c r="AE159" s="302"/>
      <c r="AF159" s="302"/>
      <c r="AG159" s="302"/>
      <c r="AH159" s="302"/>
      <c r="AI159" s="302"/>
      <c r="AJ159" s="302"/>
      <c r="AK159" s="302"/>
      <c r="AL159" s="302"/>
      <c r="AM159" s="302"/>
      <c r="AN159" s="302"/>
      <c r="AO159" s="302"/>
      <c r="AP159" s="302"/>
      <c r="AQ159" s="302"/>
      <c r="AR159" s="302"/>
      <c r="AS159" s="302"/>
      <c r="AT159" s="302"/>
      <c r="AU159" s="302"/>
      <c r="AV159" s="302"/>
      <c r="AW159" s="302"/>
      <c r="AX159" s="302"/>
      <c r="AY159" s="302"/>
      <c r="AZ159" s="302"/>
      <c r="BA159" s="302"/>
      <c r="BB159" s="302"/>
    </row>
    <row r="160" spans="1:54" x14ac:dyDescent="0.2">
      <c r="A160" s="357"/>
      <c r="B160" s="350"/>
      <c r="C160" s="302"/>
      <c r="D160" s="302"/>
      <c r="E160" s="302"/>
      <c r="F160" s="302"/>
      <c r="G160" s="302"/>
      <c r="H160" s="302"/>
      <c r="I160" s="302"/>
      <c r="J160" s="302"/>
      <c r="K160" s="302"/>
      <c r="L160" s="339"/>
      <c r="M160" s="339"/>
      <c r="N160" s="339"/>
      <c r="O160" s="339"/>
      <c r="P160" s="339"/>
      <c r="Q160" s="339"/>
      <c r="R160" s="339"/>
      <c r="S160" s="339"/>
      <c r="T160" s="339"/>
      <c r="U160" s="339"/>
      <c r="V160" s="339"/>
      <c r="W160" s="339"/>
      <c r="X160" s="339"/>
      <c r="Y160" s="302"/>
      <c r="Z160" s="302"/>
      <c r="AA160" s="302"/>
      <c r="AB160" s="302"/>
      <c r="AC160" s="302"/>
      <c r="AD160" s="302"/>
      <c r="AE160" s="302"/>
      <c r="AF160" s="302"/>
      <c r="AG160" s="302"/>
      <c r="AH160" s="302"/>
      <c r="AI160" s="302"/>
      <c r="AJ160" s="302"/>
      <c r="AK160" s="302"/>
      <c r="AL160" s="302"/>
      <c r="AM160" s="302"/>
      <c r="AN160" s="302"/>
      <c r="AO160" s="302"/>
      <c r="AP160" s="302"/>
      <c r="AQ160" s="302"/>
      <c r="AR160" s="302"/>
      <c r="AS160" s="302"/>
      <c r="AT160" s="302"/>
      <c r="AU160" s="302"/>
      <c r="AV160" s="302"/>
      <c r="AW160" s="302"/>
      <c r="AX160" s="302"/>
      <c r="AY160" s="302"/>
      <c r="AZ160" s="302"/>
      <c r="BA160" s="302"/>
      <c r="BB160" s="302"/>
    </row>
    <row r="161" spans="1:54" x14ac:dyDescent="0.2">
      <c r="A161" s="357"/>
      <c r="B161" s="350"/>
      <c r="C161" s="302"/>
      <c r="D161" s="302"/>
      <c r="E161" s="302"/>
      <c r="F161" s="302"/>
      <c r="G161" s="302"/>
      <c r="H161" s="302"/>
      <c r="I161" s="302"/>
      <c r="J161" s="302"/>
      <c r="K161" s="302"/>
      <c r="L161" s="339"/>
      <c r="M161" s="339"/>
      <c r="N161" s="339"/>
      <c r="O161" s="339"/>
      <c r="P161" s="339"/>
      <c r="Q161" s="339"/>
      <c r="R161" s="339"/>
      <c r="S161" s="339"/>
      <c r="T161" s="339"/>
      <c r="U161" s="339"/>
      <c r="V161" s="339"/>
      <c r="W161" s="339"/>
      <c r="X161" s="339"/>
      <c r="Y161" s="302"/>
      <c r="Z161" s="302"/>
      <c r="AA161" s="302"/>
      <c r="AB161" s="302"/>
      <c r="AC161" s="302"/>
      <c r="AD161" s="302"/>
      <c r="AE161" s="302"/>
      <c r="AF161" s="302"/>
      <c r="AG161" s="302"/>
      <c r="AH161" s="302"/>
      <c r="AI161" s="302"/>
      <c r="AJ161" s="302"/>
      <c r="AK161" s="302"/>
      <c r="AL161" s="302"/>
      <c r="AM161" s="302"/>
      <c r="AN161" s="302"/>
      <c r="AO161" s="302"/>
      <c r="AP161" s="302"/>
      <c r="AQ161" s="302"/>
      <c r="AR161" s="302"/>
      <c r="AS161" s="302"/>
      <c r="AT161" s="302"/>
      <c r="AU161" s="302"/>
      <c r="AV161" s="302"/>
      <c r="AW161" s="302"/>
      <c r="AX161" s="302"/>
      <c r="AY161" s="302"/>
      <c r="AZ161" s="302"/>
      <c r="BA161" s="302"/>
      <c r="BB161" s="302"/>
    </row>
    <row r="162" spans="1:54" x14ac:dyDescent="0.2">
      <c r="A162" s="357"/>
      <c r="B162" s="350"/>
      <c r="C162" s="302"/>
      <c r="D162" s="302"/>
      <c r="E162" s="302"/>
      <c r="F162" s="302"/>
      <c r="G162" s="302"/>
      <c r="H162" s="302"/>
      <c r="I162" s="302"/>
      <c r="J162" s="302"/>
      <c r="K162" s="302"/>
      <c r="L162" s="339"/>
      <c r="M162" s="339"/>
      <c r="N162" s="339"/>
      <c r="O162" s="339"/>
      <c r="P162" s="339"/>
      <c r="Q162" s="339"/>
      <c r="R162" s="339"/>
      <c r="S162" s="339"/>
      <c r="T162" s="339"/>
      <c r="U162" s="339"/>
      <c r="V162" s="339"/>
      <c r="W162" s="339"/>
      <c r="X162" s="339"/>
      <c r="Y162" s="302"/>
      <c r="Z162" s="302"/>
      <c r="AA162" s="302"/>
      <c r="AB162" s="302"/>
      <c r="AC162" s="302"/>
      <c r="AD162" s="302"/>
      <c r="AE162" s="302"/>
      <c r="AF162" s="302"/>
      <c r="AG162" s="302"/>
      <c r="AH162" s="302"/>
      <c r="AI162" s="302"/>
      <c r="AJ162" s="302"/>
      <c r="AK162" s="302"/>
      <c r="AL162" s="302"/>
      <c r="AM162" s="302"/>
      <c r="AN162" s="302"/>
      <c r="AO162" s="302"/>
      <c r="AP162" s="302"/>
      <c r="AQ162" s="302"/>
      <c r="AR162" s="302"/>
      <c r="AS162" s="302"/>
      <c r="AT162" s="302"/>
      <c r="AU162" s="302"/>
      <c r="AV162" s="302"/>
      <c r="AW162" s="302"/>
      <c r="AX162" s="302"/>
      <c r="AY162" s="302"/>
      <c r="AZ162" s="302"/>
      <c r="BA162" s="302"/>
      <c r="BB162" s="302"/>
    </row>
    <row r="163" spans="1:54" x14ac:dyDescent="0.2">
      <c r="A163" s="357"/>
      <c r="B163" s="350"/>
      <c r="C163" s="302"/>
      <c r="D163" s="302"/>
      <c r="E163" s="302"/>
      <c r="F163" s="302"/>
      <c r="G163" s="302"/>
      <c r="H163" s="302"/>
      <c r="I163" s="302"/>
      <c r="J163" s="302"/>
      <c r="K163" s="302"/>
      <c r="L163" s="339"/>
      <c r="M163" s="339"/>
      <c r="N163" s="339"/>
      <c r="O163" s="339"/>
      <c r="P163" s="339"/>
      <c r="Q163" s="339"/>
      <c r="R163" s="339"/>
      <c r="S163" s="339"/>
      <c r="T163" s="339"/>
      <c r="U163" s="339"/>
      <c r="V163" s="339"/>
      <c r="W163" s="339"/>
      <c r="X163" s="339"/>
      <c r="Y163" s="302"/>
      <c r="Z163" s="302"/>
      <c r="AA163" s="302"/>
      <c r="AB163" s="302"/>
      <c r="AC163" s="302"/>
      <c r="AD163" s="302"/>
      <c r="AE163" s="302"/>
      <c r="AF163" s="302"/>
      <c r="AG163" s="302"/>
      <c r="AH163" s="302"/>
      <c r="AI163" s="302"/>
      <c r="AJ163" s="302"/>
      <c r="AK163" s="302"/>
      <c r="AL163" s="302"/>
      <c r="AM163" s="302"/>
      <c r="AN163" s="302"/>
      <c r="AO163" s="302"/>
      <c r="AP163" s="302"/>
      <c r="AQ163" s="302"/>
      <c r="AR163" s="302"/>
      <c r="AS163" s="302"/>
      <c r="AT163" s="302"/>
      <c r="AU163" s="302"/>
      <c r="AV163" s="302"/>
      <c r="AW163" s="302"/>
      <c r="AX163" s="302"/>
      <c r="AY163" s="302"/>
      <c r="AZ163" s="302"/>
      <c r="BA163" s="302"/>
      <c r="BB163" s="302"/>
    </row>
    <row r="164" spans="1:54" x14ac:dyDescent="0.2">
      <c r="A164" s="357"/>
      <c r="B164" s="350"/>
      <c r="C164" s="302"/>
      <c r="D164" s="302"/>
      <c r="E164" s="302"/>
      <c r="F164" s="302"/>
      <c r="G164" s="302"/>
      <c r="H164" s="302"/>
      <c r="I164" s="302"/>
      <c r="J164" s="302"/>
      <c r="K164" s="302"/>
      <c r="L164" s="339"/>
      <c r="M164" s="339"/>
      <c r="N164" s="339"/>
      <c r="O164" s="339"/>
      <c r="P164" s="339"/>
      <c r="Q164" s="339"/>
      <c r="R164" s="339"/>
      <c r="S164" s="339"/>
      <c r="T164" s="339"/>
      <c r="U164" s="339"/>
      <c r="V164" s="339"/>
      <c r="W164" s="339"/>
      <c r="X164" s="339"/>
      <c r="Y164" s="302"/>
      <c r="Z164" s="302"/>
      <c r="AA164" s="302"/>
      <c r="AB164" s="302"/>
      <c r="AC164" s="302"/>
      <c r="AD164" s="302"/>
      <c r="AE164" s="302"/>
      <c r="AF164" s="302"/>
      <c r="AG164" s="302"/>
      <c r="AH164" s="302"/>
      <c r="AI164" s="302"/>
      <c r="AJ164" s="302"/>
      <c r="AK164" s="302"/>
      <c r="AL164" s="302"/>
      <c r="AM164" s="302"/>
      <c r="AN164" s="302"/>
      <c r="AO164" s="302"/>
      <c r="AP164" s="302"/>
      <c r="AQ164" s="302"/>
      <c r="AR164" s="302"/>
      <c r="AS164" s="302"/>
      <c r="AT164" s="302"/>
      <c r="AU164" s="302"/>
      <c r="AV164" s="302"/>
      <c r="AW164" s="302"/>
      <c r="AX164" s="302"/>
      <c r="AY164" s="302"/>
      <c r="AZ164" s="302"/>
      <c r="BA164" s="302"/>
      <c r="BB164" s="302"/>
    </row>
    <row r="165" spans="1:54" x14ac:dyDescent="0.2">
      <c r="A165" s="357"/>
      <c r="B165" s="350"/>
      <c r="C165" s="302"/>
      <c r="D165" s="302"/>
      <c r="E165" s="302"/>
      <c r="F165" s="302"/>
      <c r="G165" s="302"/>
      <c r="H165" s="302"/>
      <c r="I165" s="302"/>
      <c r="J165" s="302"/>
      <c r="K165" s="302"/>
      <c r="L165" s="339"/>
      <c r="M165" s="339"/>
      <c r="N165" s="339"/>
      <c r="O165" s="339"/>
      <c r="P165" s="339"/>
      <c r="Q165" s="339"/>
      <c r="R165" s="339"/>
      <c r="S165" s="339"/>
      <c r="T165" s="339"/>
      <c r="U165" s="339"/>
      <c r="V165" s="339"/>
      <c r="W165" s="339"/>
      <c r="X165" s="339"/>
      <c r="Y165" s="302"/>
      <c r="Z165" s="302"/>
      <c r="AA165" s="302"/>
      <c r="AB165" s="302"/>
      <c r="AC165" s="302"/>
      <c r="AD165" s="302"/>
      <c r="AE165" s="302"/>
      <c r="AF165" s="302"/>
      <c r="AG165" s="302"/>
      <c r="AH165" s="302"/>
      <c r="AI165" s="302"/>
      <c r="AJ165" s="302"/>
      <c r="AK165" s="302"/>
      <c r="AL165" s="302"/>
      <c r="AM165" s="302"/>
      <c r="AN165" s="302"/>
      <c r="AO165" s="302"/>
      <c r="AP165" s="302"/>
      <c r="AQ165" s="302"/>
      <c r="AR165" s="302"/>
      <c r="AS165" s="302"/>
      <c r="AT165" s="302"/>
      <c r="AU165" s="302"/>
      <c r="AV165" s="302"/>
      <c r="AW165" s="302"/>
      <c r="AX165" s="302"/>
      <c r="AY165" s="302"/>
      <c r="AZ165" s="302"/>
      <c r="BA165" s="302"/>
      <c r="BB165" s="302"/>
    </row>
    <row r="166" spans="1:54" x14ac:dyDescent="0.2">
      <c r="A166" s="357"/>
      <c r="B166" s="350"/>
      <c r="C166" s="302"/>
      <c r="D166" s="302"/>
      <c r="E166" s="302"/>
      <c r="F166" s="302"/>
      <c r="G166" s="302"/>
      <c r="H166" s="302"/>
      <c r="I166" s="302"/>
      <c r="J166" s="302"/>
      <c r="K166" s="302"/>
      <c r="L166" s="339"/>
      <c r="M166" s="339"/>
      <c r="N166" s="339"/>
      <c r="O166" s="339"/>
      <c r="P166" s="339"/>
      <c r="Q166" s="339"/>
      <c r="R166" s="339"/>
      <c r="S166" s="339"/>
      <c r="T166" s="339"/>
      <c r="U166" s="339"/>
      <c r="V166" s="339"/>
      <c r="W166" s="339"/>
      <c r="X166" s="339"/>
      <c r="Y166" s="302"/>
      <c r="Z166" s="302"/>
      <c r="AA166" s="302"/>
      <c r="AB166" s="302"/>
      <c r="AC166" s="302"/>
      <c r="AD166" s="302"/>
      <c r="AE166" s="302"/>
      <c r="AF166" s="302"/>
      <c r="AG166" s="302"/>
      <c r="AH166" s="302"/>
      <c r="AI166" s="302"/>
      <c r="AJ166" s="302"/>
      <c r="AK166" s="302"/>
      <c r="AL166" s="302"/>
      <c r="AM166" s="302"/>
      <c r="AN166" s="302"/>
      <c r="AO166" s="302"/>
      <c r="AP166" s="302"/>
      <c r="AQ166" s="302"/>
      <c r="AR166" s="302"/>
      <c r="AS166" s="302"/>
      <c r="AT166" s="302"/>
      <c r="AU166" s="302"/>
      <c r="AV166" s="302"/>
      <c r="AW166" s="302"/>
      <c r="AX166" s="302"/>
      <c r="AY166" s="302"/>
      <c r="AZ166" s="302"/>
      <c r="BA166" s="302"/>
      <c r="BB166" s="302"/>
    </row>
    <row r="167" spans="1:54" x14ac:dyDescent="0.2">
      <c r="A167" s="357"/>
      <c r="B167" s="350"/>
      <c r="C167" s="302"/>
      <c r="D167" s="302"/>
      <c r="E167" s="302"/>
      <c r="F167" s="302"/>
      <c r="G167" s="302"/>
      <c r="H167" s="302"/>
      <c r="I167" s="302"/>
      <c r="J167" s="302"/>
      <c r="K167" s="302"/>
      <c r="L167" s="339"/>
      <c r="M167" s="339"/>
      <c r="N167" s="339"/>
      <c r="O167" s="339"/>
      <c r="P167" s="339"/>
      <c r="Q167" s="339"/>
      <c r="R167" s="339"/>
      <c r="S167" s="339"/>
      <c r="T167" s="339"/>
      <c r="U167" s="339"/>
      <c r="V167" s="339"/>
      <c r="W167" s="339"/>
      <c r="X167" s="339"/>
      <c r="Y167" s="302"/>
      <c r="Z167" s="302"/>
      <c r="AA167" s="302"/>
      <c r="AB167" s="302"/>
      <c r="AC167" s="302"/>
      <c r="AD167" s="302"/>
      <c r="AE167" s="302"/>
      <c r="AF167" s="302"/>
      <c r="AG167" s="302"/>
      <c r="AH167" s="302"/>
      <c r="AI167" s="302"/>
      <c r="AJ167" s="302"/>
      <c r="AK167" s="302"/>
      <c r="AL167" s="302"/>
      <c r="AM167" s="302"/>
      <c r="AN167" s="302"/>
      <c r="AO167" s="302"/>
      <c r="AP167" s="302"/>
      <c r="AQ167" s="302"/>
      <c r="AR167" s="302"/>
      <c r="AS167" s="302"/>
      <c r="AT167" s="302"/>
      <c r="AU167" s="302"/>
      <c r="AV167" s="302"/>
      <c r="AW167" s="302"/>
      <c r="AX167" s="302"/>
      <c r="AY167" s="302"/>
      <c r="AZ167" s="302"/>
      <c r="BA167" s="302"/>
      <c r="BB167" s="302"/>
    </row>
    <row r="168" spans="1:54" x14ac:dyDescent="0.2">
      <c r="A168" s="357"/>
      <c r="B168" s="350"/>
      <c r="C168" s="302"/>
      <c r="D168" s="302"/>
      <c r="E168" s="302"/>
      <c r="F168" s="302"/>
      <c r="G168" s="302"/>
      <c r="H168" s="302"/>
      <c r="I168" s="302"/>
      <c r="J168" s="302"/>
      <c r="K168" s="302"/>
      <c r="L168" s="339"/>
      <c r="M168" s="339"/>
      <c r="N168" s="339"/>
      <c r="O168" s="339"/>
      <c r="P168" s="339"/>
      <c r="Q168" s="339"/>
      <c r="R168" s="339"/>
      <c r="S168" s="339"/>
      <c r="T168" s="339"/>
      <c r="U168" s="339"/>
      <c r="V168" s="339"/>
      <c r="W168" s="339"/>
      <c r="X168" s="339"/>
      <c r="Y168" s="302"/>
      <c r="Z168" s="302"/>
      <c r="AA168" s="302"/>
      <c r="AB168" s="302"/>
      <c r="AC168" s="302"/>
      <c r="AD168" s="302"/>
      <c r="AE168" s="302"/>
      <c r="AF168" s="302"/>
      <c r="AG168" s="302"/>
      <c r="AH168" s="302"/>
      <c r="AI168" s="302"/>
      <c r="AJ168" s="302"/>
      <c r="AK168" s="302"/>
      <c r="AL168" s="302"/>
      <c r="AM168" s="302"/>
      <c r="AN168" s="302"/>
      <c r="AO168" s="302"/>
      <c r="AP168" s="302"/>
      <c r="AQ168" s="302"/>
      <c r="AR168" s="302"/>
      <c r="AS168" s="302"/>
      <c r="AT168" s="302"/>
      <c r="AU168" s="302"/>
      <c r="AV168" s="302"/>
      <c r="AW168" s="302"/>
      <c r="AX168" s="302"/>
      <c r="AY168" s="302"/>
      <c r="AZ168" s="302"/>
      <c r="BA168" s="302"/>
      <c r="BB168" s="302"/>
    </row>
    <row r="169" spans="1:54" x14ac:dyDescent="0.2">
      <c r="A169" s="357"/>
      <c r="B169" s="350"/>
      <c r="C169" s="302"/>
      <c r="D169" s="302"/>
      <c r="E169" s="302"/>
      <c r="F169" s="302"/>
      <c r="G169" s="302"/>
      <c r="H169" s="302"/>
      <c r="I169" s="302"/>
      <c r="J169" s="302"/>
      <c r="K169" s="302"/>
      <c r="L169" s="339"/>
      <c r="M169" s="339"/>
      <c r="N169" s="339"/>
      <c r="O169" s="339"/>
      <c r="P169" s="339"/>
      <c r="Q169" s="339"/>
      <c r="R169" s="339"/>
      <c r="S169" s="339"/>
      <c r="T169" s="339"/>
      <c r="U169" s="339"/>
      <c r="V169" s="339"/>
      <c r="W169" s="339"/>
      <c r="X169" s="339"/>
      <c r="Y169" s="302"/>
      <c r="Z169" s="302"/>
      <c r="AA169" s="302"/>
      <c r="AB169" s="302"/>
      <c r="AC169" s="302"/>
      <c r="AD169" s="302"/>
      <c r="AE169" s="302"/>
      <c r="AF169" s="302"/>
      <c r="AG169" s="302"/>
      <c r="AH169" s="302"/>
      <c r="AI169" s="302"/>
      <c r="AJ169" s="302"/>
      <c r="AK169" s="302"/>
      <c r="AL169" s="302"/>
      <c r="AM169" s="302"/>
      <c r="AN169" s="302"/>
      <c r="AO169" s="302"/>
      <c r="AP169" s="302"/>
      <c r="AQ169" s="302"/>
      <c r="AR169" s="302"/>
      <c r="AS169" s="302"/>
      <c r="AT169" s="302"/>
      <c r="AU169" s="302"/>
      <c r="AV169" s="302"/>
      <c r="AW169" s="302"/>
      <c r="AX169" s="302"/>
      <c r="AY169" s="302"/>
      <c r="AZ169" s="302"/>
      <c r="BA169" s="302"/>
      <c r="BB169" s="302"/>
    </row>
    <row r="170" spans="1:54" x14ac:dyDescent="0.2">
      <c r="A170" s="357"/>
      <c r="B170" s="350"/>
      <c r="C170" s="302"/>
      <c r="D170" s="302"/>
      <c r="E170" s="302"/>
      <c r="F170" s="302"/>
      <c r="G170" s="302"/>
      <c r="H170" s="302"/>
      <c r="I170" s="302"/>
      <c r="J170" s="302"/>
      <c r="K170" s="302"/>
      <c r="L170" s="339"/>
      <c r="M170" s="339"/>
      <c r="N170" s="339"/>
      <c r="O170" s="339"/>
      <c r="P170" s="339"/>
      <c r="Q170" s="339"/>
      <c r="R170" s="339"/>
      <c r="S170" s="339"/>
      <c r="T170" s="339"/>
      <c r="U170" s="339"/>
      <c r="V170" s="339"/>
      <c r="W170" s="339"/>
      <c r="X170" s="339"/>
      <c r="Y170" s="302"/>
      <c r="Z170" s="302"/>
      <c r="AA170" s="302"/>
      <c r="AB170" s="302"/>
      <c r="AC170" s="302"/>
      <c r="AD170" s="302"/>
      <c r="AE170" s="302"/>
      <c r="AF170" s="302"/>
      <c r="AG170" s="302"/>
      <c r="AH170" s="302"/>
      <c r="AI170" s="302"/>
      <c r="AJ170" s="302"/>
      <c r="AK170" s="302"/>
      <c r="AL170" s="302"/>
      <c r="AM170" s="302"/>
      <c r="AN170" s="302"/>
      <c r="AO170" s="302"/>
      <c r="AP170" s="302"/>
      <c r="AQ170" s="302"/>
      <c r="AR170" s="302"/>
      <c r="AS170" s="302"/>
      <c r="AT170" s="302"/>
      <c r="AU170" s="302"/>
      <c r="AV170" s="302"/>
      <c r="AW170" s="302"/>
      <c r="AX170" s="302"/>
      <c r="AY170" s="302"/>
      <c r="AZ170" s="302"/>
      <c r="BA170" s="302"/>
      <c r="BB170" s="302"/>
    </row>
    <row r="171" spans="1:54" x14ac:dyDescent="0.2">
      <c r="A171" s="357"/>
      <c r="B171" s="350"/>
      <c r="C171" s="302"/>
      <c r="D171" s="302"/>
      <c r="E171" s="302"/>
      <c r="F171" s="302"/>
      <c r="G171" s="302"/>
      <c r="H171" s="302"/>
      <c r="I171" s="302"/>
      <c r="J171" s="302"/>
      <c r="K171" s="302"/>
      <c r="L171" s="339"/>
      <c r="M171" s="339"/>
      <c r="N171" s="339"/>
      <c r="O171" s="339"/>
      <c r="P171" s="339"/>
      <c r="Q171" s="339"/>
      <c r="R171" s="339"/>
      <c r="S171" s="339"/>
      <c r="T171" s="339"/>
      <c r="U171" s="339"/>
      <c r="V171" s="339"/>
      <c r="W171" s="339"/>
      <c r="X171" s="339"/>
      <c r="Y171" s="302"/>
      <c r="Z171" s="302"/>
      <c r="AA171" s="302"/>
      <c r="AB171" s="302"/>
      <c r="AC171" s="302"/>
      <c r="AD171" s="302"/>
      <c r="AE171" s="302"/>
      <c r="AF171" s="302"/>
      <c r="AG171" s="302"/>
      <c r="AH171" s="302"/>
      <c r="AI171" s="302"/>
      <c r="AJ171" s="302"/>
      <c r="AK171" s="302"/>
      <c r="AL171" s="302"/>
      <c r="AM171" s="302"/>
      <c r="AN171" s="302"/>
      <c r="AO171" s="302"/>
      <c r="AP171" s="302"/>
      <c r="AQ171" s="302"/>
      <c r="AR171" s="302"/>
      <c r="AS171" s="302"/>
      <c r="AT171" s="302"/>
      <c r="AU171" s="302"/>
      <c r="AV171" s="302"/>
      <c r="AW171" s="302"/>
      <c r="AX171" s="302"/>
      <c r="AY171" s="302"/>
      <c r="AZ171" s="302"/>
      <c r="BA171" s="302"/>
      <c r="BB171" s="302"/>
    </row>
    <row r="172" spans="1:54" x14ac:dyDescent="0.2">
      <c r="A172" s="357"/>
      <c r="B172" s="350"/>
      <c r="C172" s="302"/>
      <c r="D172" s="302"/>
      <c r="E172" s="302"/>
      <c r="F172" s="302"/>
      <c r="G172" s="302"/>
      <c r="H172" s="302"/>
      <c r="I172" s="302"/>
      <c r="J172" s="302"/>
      <c r="K172" s="302"/>
      <c r="L172" s="339"/>
      <c r="M172" s="339"/>
      <c r="N172" s="339"/>
      <c r="O172" s="339"/>
      <c r="P172" s="339"/>
      <c r="Q172" s="339"/>
      <c r="R172" s="339"/>
      <c r="S172" s="339"/>
      <c r="T172" s="339"/>
      <c r="U172" s="339"/>
      <c r="V172" s="339"/>
      <c r="W172" s="339"/>
      <c r="X172" s="339"/>
      <c r="Y172" s="302"/>
      <c r="Z172" s="302"/>
      <c r="AA172" s="302"/>
      <c r="AB172" s="302"/>
      <c r="AC172" s="302"/>
      <c r="AD172" s="302"/>
      <c r="AE172" s="302"/>
      <c r="AF172" s="302"/>
      <c r="AG172" s="302"/>
      <c r="AH172" s="302"/>
      <c r="AI172" s="302"/>
      <c r="AJ172" s="302"/>
      <c r="AK172" s="302"/>
      <c r="AL172" s="302"/>
      <c r="AM172" s="302"/>
      <c r="AN172" s="302"/>
      <c r="AO172" s="302"/>
      <c r="AP172" s="302"/>
      <c r="AQ172" s="302"/>
      <c r="AR172" s="302"/>
      <c r="AS172" s="302"/>
      <c r="AT172" s="302"/>
      <c r="AU172" s="302"/>
      <c r="AV172" s="302"/>
      <c r="AW172" s="302"/>
      <c r="AX172" s="302"/>
      <c r="AY172" s="302"/>
      <c r="AZ172" s="302"/>
      <c r="BA172" s="302"/>
      <c r="BB172" s="302"/>
    </row>
    <row r="173" spans="1:54" x14ac:dyDescent="0.2">
      <c r="A173" s="357"/>
      <c r="B173" s="350"/>
      <c r="C173" s="302"/>
      <c r="D173" s="302"/>
      <c r="E173" s="302"/>
      <c r="F173" s="302"/>
      <c r="G173" s="302"/>
      <c r="H173" s="302"/>
      <c r="I173" s="302"/>
      <c r="J173" s="302"/>
      <c r="K173" s="302"/>
      <c r="L173" s="339"/>
      <c r="M173" s="339"/>
      <c r="N173" s="339"/>
      <c r="O173" s="339"/>
      <c r="P173" s="339"/>
      <c r="Q173" s="339"/>
      <c r="R173" s="339"/>
      <c r="S173" s="339"/>
      <c r="T173" s="339"/>
      <c r="U173" s="339"/>
      <c r="V173" s="339"/>
      <c r="W173" s="339"/>
      <c r="X173" s="339"/>
      <c r="Y173" s="302"/>
      <c r="Z173" s="302"/>
      <c r="AA173" s="302"/>
      <c r="AB173" s="302"/>
      <c r="AC173" s="302"/>
      <c r="AD173" s="302"/>
      <c r="AE173" s="302"/>
      <c r="AF173" s="302"/>
      <c r="AG173" s="302"/>
      <c r="AH173" s="302"/>
      <c r="AI173" s="302"/>
      <c r="AJ173" s="302"/>
      <c r="AK173" s="302"/>
      <c r="AL173" s="302"/>
      <c r="AM173" s="302"/>
      <c r="AN173" s="302"/>
      <c r="AO173" s="302"/>
      <c r="AP173" s="302"/>
      <c r="AQ173" s="302"/>
      <c r="AR173" s="302"/>
      <c r="AS173" s="302"/>
      <c r="AT173" s="302"/>
      <c r="AU173" s="302"/>
      <c r="AV173" s="302"/>
      <c r="AW173" s="302"/>
      <c r="AX173" s="302"/>
      <c r="AY173" s="302"/>
      <c r="AZ173" s="302"/>
      <c r="BA173" s="302"/>
      <c r="BB173" s="302"/>
    </row>
    <row r="174" spans="1:54" x14ac:dyDescent="0.2">
      <c r="A174" s="357"/>
      <c r="B174" s="350"/>
      <c r="C174" s="302"/>
      <c r="D174" s="302"/>
      <c r="E174" s="302"/>
      <c r="F174" s="302"/>
      <c r="G174" s="302"/>
      <c r="H174" s="302"/>
      <c r="I174" s="302"/>
      <c r="J174" s="302"/>
      <c r="K174" s="302"/>
      <c r="L174" s="339"/>
      <c r="M174" s="339"/>
      <c r="N174" s="339"/>
      <c r="O174" s="339"/>
      <c r="P174" s="339"/>
      <c r="Q174" s="339"/>
      <c r="R174" s="339"/>
      <c r="S174" s="339"/>
      <c r="T174" s="339"/>
      <c r="U174" s="339"/>
      <c r="V174" s="339"/>
      <c r="W174" s="339"/>
      <c r="X174" s="339"/>
      <c r="Y174" s="302"/>
      <c r="Z174" s="302"/>
      <c r="AA174" s="302"/>
      <c r="AB174" s="302"/>
      <c r="AC174" s="302"/>
      <c r="AD174" s="302"/>
      <c r="AE174" s="302"/>
      <c r="AF174" s="302"/>
      <c r="AG174" s="302"/>
      <c r="AH174" s="302"/>
      <c r="AI174" s="302"/>
      <c r="AJ174" s="302"/>
      <c r="AK174" s="302"/>
      <c r="AL174" s="302"/>
      <c r="AM174" s="302"/>
      <c r="AN174" s="302"/>
      <c r="AO174" s="302"/>
      <c r="AP174" s="302"/>
      <c r="AQ174" s="302"/>
      <c r="AR174" s="302"/>
      <c r="AS174" s="302"/>
      <c r="AT174" s="302"/>
      <c r="AU174" s="302"/>
      <c r="AV174" s="302"/>
      <c r="AW174" s="302"/>
      <c r="AX174" s="302"/>
      <c r="AY174" s="302"/>
      <c r="AZ174" s="302"/>
      <c r="BA174" s="302"/>
      <c r="BB174" s="302"/>
    </row>
    <row r="175" spans="1:54" x14ac:dyDescent="0.2">
      <c r="A175" s="357"/>
      <c r="B175" s="350"/>
      <c r="C175" s="302"/>
      <c r="D175" s="302"/>
      <c r="E175" s="302"/>
      <c r="F175" s="302"/>
      <c r="G175" s="302"/>
      <c r="H175" s="302"/>
      <c r="I175" s="302"/>
      <c r="J175" s="302"/>
      <c r="K175" s="302"/>
      <c r="L175" s="339"/>
      <c r="M175" s="339"/>
      <c r="N175" s="339"/>
      <c r="O175" s="339"/>
      <c r="P175" s="339"/>
      <c r="Q175" s="339"/>
      <c r="R175" s="339"/>
      <c r="S175" s="339"/>
      <c r="T175" s="339"/>
      <c r="U175" s="339"/>
      <c r="V175" s="339"/>
      <c r="W175" s="339"/>
      <c r="X175" s="339"/>
      <c r="Y175" s="302"/>
      <c r="Z175" s="302"/>
      <c r="AA175" s="302"/>
      <c r="AB175" s="302"/>
      <c r="AC175" s="302"/>
      <c r="AD175" s="302"/>
      <c r="AE175" s="302"/>
      <c r="AF175" s="302"/>
      <c r="AG175" s="302"/>
      <c r="AH175" s="302"/>
      <c r="AI175" s="302"/>
      <c r="AJ175" s="302"/>
      <c r="AK175" s="302"/>
      <c r="AL175" s="302"/>
      <c r="AM175" s="302"/>
      <c r="AN175" s="302"/>
      <c r="AO175" s="302"/>
      <c r="AP175" s="302"/>
      <c r="AQ175" s="302"/>
      <c r="AR175" s="302"/>
      <c r="AS175" s="302"/>
      <c r="AT175" s="302"/>
      <c r="AU175" s="302"/>
      <c r="AV175" s="302"/>
      <c r="AW175" s="302"/>
      <c r="AX175" s="302"/>
      <c r="AY175" s="302"/>
      <c r="AZ175" s="302"/>
      <c r="BA175" s="302"/>
      <c r="BB175" s="302"/>
    </row>
    <row r="176" spans="1:54" x14ac:dyDescent="0.2">
      <c r="A176" s="357"/>
      <c r="B176" s="350"/>
      <c r="C176" s="302"/>
      <c r="D176" s="302"/>
      <c r="E176" s="302"/>
      <c r="F176" s="302"/>
      <c r="G176" s="302"/>
      <c r="H176" s="302"/>
      <c r="I176" s="302"/>
      <c r="J176" s="302"/>
      <c r="K176" s="302"/>
      <c r="L176" s="339"/>
      <c r="M176" s="339"/>
      <c r="N176" s="339"/>
      <c r="O176" s="339"/>
      <c r="P176" s="339"/>
      <c r="Q176" s="339"/>
      <c r="R176" s="339"/>
      <c r="S176" s="339"/>
      <c r="T176" s="339"/>
      <c r="U176" s="339"/>
      <c r="V176" s="339"/>
      <c r="W176" s="339"/>
      <c r="X176" s="339"/>
      <c r="Y176" s="302"/>
      <c r="Z176" s="302"/>
      <c r="AA176" s="302"/>
      <c r="AB176" s="302"/>
      <c r="AC176" s="302"/>
      <c r="AD176" s="302"/>
      <c r="AE176" s="302"/>
      <c r="AF176" s="302"/>
      <c r="AG176" s="302"/>
      <c r="AH176" s="302"/>
      <c r="AI176" s="302"/>
      <c r="AJ176" s="302"/>
      <c r="AK176" s="302"/>
      <c r="AL176" s="302"/>
      <c r="AM176" s="302"/>
      <c r="AN176" s="302"/>
      <c r="AO176" s="302"/>
      <c r="AP176" s="302"/>
      <c r="AQ176" s="302"/>
      <c r="AR176" s="302"/>
      <c r="AS176" s="302"/>
      <c r="AT176" s="302"/>
      <c r="AU176" s="302"/>
      <c r="AV176" s="302"/>
      <c r="AW176" s="302"/>
      <c r="AX176" s="302"/>
      <c r="AY176" s="302"/>
      <c r="AZ176" s="302"/>
      <c r="BA176" s="302"/>
      <c r="BB176" s="302"/>
    </row>
    <row r="177" spans="1:54" x14ac:dyDescent="0.2">
      <c r="A177" s="357"/>
      <c r="B177" s="350"/>
      <c r="C177" s="302"/>
      <c r="D177" s="302"/>
      <c r="E177" s="302"/>
      <c r="F177" s="302"/>
      <c r="G177" s="302"/>
      <c r="H177" s="302"/>
      <c r="I177" s="302"/>
      <c r="J177" s="302"/>
      <c r="K177" s="302"/>
      <c r="L177" s="339"/>
      <c r="M177" s="339"/>
      <c r="N177" s="339"/>
      <c r="O177" s="339"/>
      <c r="P177" s="339"/>
      <c r="Q177" s="339"/>
      <c r="R177" s="339"/>
      <c r="S177" s="339"/>
      <c r="T177" s="339"/>
      <c r="U177" s="339"/>
      <c r="V177" s="339"/>
      <c r="W177" s="339"/>
      <c r="X177" s="339"/>
      <c r="Y177" s="302"/>
      <c r="Z177" s="302"/>
      <c r="AA177" s="302"/>
      <c r="AB177" s="302"/>
      <c r="AC177" s="302"/>
      <c r="AD177" s="302"/>
      <c r="AE177" s="302"/>
      <c r="AF177" s="302"/>
      <c r="AG177" s="302"/>
      <c r="AH177" s="302"/>
      <c r="AI177" s="302"/>
      <c r="AJ177" s="302"/>
      <c r="AK177" s="302"/>
      <c r="AL177" s="302"/>
      <c r="AM177" s="302"/>
      <c r="AN177" s="302"/>
      <c r="AO177" s="302"/>
      <c r="AP177" s="302"/>
      <c r="AQ177" s="302"/>
      <c r="AR177" s="302"/>
      <c r="AS177" s="302"/>
      <c r="AT177" s="302"/>
      <c r="AU177" s="302"/>
      <c r="AV177" s="302"/>
      <c r="AW177" s="302"/>
      <c r="AX177" s="302"/>
      <c r="AY177" s="302"/>
      <c r="AZ177" s="302"/>
      <c r="BA177" s="302"/>
      <c r="BB177" s="302"/>
    </row>
    <row r="178" spans="1:54" x14ac:dyDescent="0.2">
      <c r="A178" s="357"/>
      <c r="B178" s="350"/>
      <c r="C178" s="302"/>
      <c r="D178" s="302"/>
      <c r="E178" s="302"/>
      <c r="F178" s="302"/>
      <c r="G178" s="302"/>
      <c r="H178" s="302"/>
      <c r="I178" s="302"/>
      <c r="J178" s="302"/>
      <c r="K178" s="302"/>
      <c r="L178" s="339"/>
      <c r="M178" s="339"/>
      <c r="N178" s="339"/>
      <c r="O178" s="339"/>
      <c r="P178" s="339"/>
      <c r="Q178" s="339"/>
      <c r="R178" s="339"/>
      <c r="S178" s="339"/>
      <c r="T178" s="339"/>
      <c r="U178" s="339"/>
      <c r="V178" s="339"/>
      <c r="W178" s="339"/>
      <c r="X178" s="339"/>
      <c r="Y178" s="302"/>
      <c r="Z178" s="302"/>
      <c r="AA178" s="302"/>
      <c r="AB178" s="302"/>
      <c r="AC178" s="302"/>
      <c r="AD178" s="302"/>
      <c r="AE178" s="302"/>
      <c r="AF178" s="302"/>
      <c r="AG178" s="302"/>
      <c r="AH178" s="302"/>
      <c r="AI178" s="302"/>
      <c r="AJ178" s="302"/>
      <c r="AK178" s="302"/>
      <c r="AL178" s="302"/>
      <c r="AM178" s="302"/>
      <c r="AN178" s="302"/>
      <c r="AO178" s="302"/>
      <c r="AP178" s="302"/>
      <c r="AQ178" s="302"/>
      <c r="AR178" s="302"/>
      <c r="AS178" s="302"/>
      <c r="AT178" s="302"/>
      <c r="AU178" s="302"/>
      <c r="AV178" s="302"/>
      <c r="AW178" s="302"/>
      <c r="AX178" s="302"/>
      <c r="AY178" s="302"/>
      <c r="AZ178" s="302"/>
      <c r="BA178" s="302"/>
      <c r="BB178" s="302"/>
    </row>
    <row r="179" spans="1:54" x14ac:dyDescent="0.2">
      <c r="A179" s="357"/>
      <c r="B179" s="350"/>
      <c r="C179" s="302"/>
      <c r="D179" s="302"/>
      <c r="E179" s="302"/>
      <c r="F179" s="302"/>
      <c r="G179" s="302"/>
      <c r="H179" s="302"/>
      <c r="I179" s="302"/>
      <c r="J179" s="302"/>
      <c r="K179" s="302"/>
      <c r="L179" s="339"/>
      <c r="M179" s="339"/>
      <c r="N179" s="339"/>
      <c r="O179" s="339"/>
      <c r="P179" s="339"/>
      <c r="Q179" s="339"/>
      <c r="R179" s="339"/>
      <c r="S179" s="339"/>
      <c r="T179" s="339"/>
      <c r="U179" s="339"/>
      <c r="V179" s="339"/>
      <c r="W179" s="339"/>
      <c r="X179" s="339"/>
      <c r="Y179" s="302"/>
      <c r="Z179" s="302"/>
      <c r="AA179" s="302"/>
      <c r="AB179" s="302"/>
      <c r="AC179" s="302"/>
      <c r="AD179" s="302"/>
      <c r="AE179" s="302"/>
      <c r="AF179" s="302"/>
      <c r="AG179" s="302"/>
      <c r="AH179" s="302"/>
      <c r="AI179" s="302"/>
      <c r="AJ179" s="302"/>
      <c r="AK179" s="302"/>
      <c r="AL179" s="302"/>
      <c r="AM179" s="302"/>
      <c r="AN179" s="302"/>
      <c r="AO179" s="302"/>
      <c r="AP179" s="302"/>
      <c r="AQ179" s="302"/>
      <c r="AR179" s="302"/>
      <c r="AS179" s="302"/>
      <c r="AT179" s="302"/>
      <c r="AU179" s="302"/>
      <c r="AV179" s="302"/>
      <c r="AW179" s="302"/>
      <c r="AX179" s="302"/>
      <c r="AY179" s="302"/>
      <c r="AZ179" s="302"/>
      <c r="BA179" s="302"/>
      <c r="BB179" s="302"/>
    </row>
    <row r="180" spans="1:54" x14ac:dyDescent="0.2">
      <c r="A180" s="357"/>
      <c r="B180" s="350"/>
      <c r="C180" s="302"/>
      <c r="D180" s="302"/>
      <c r="E180" s="302"/>
      <c r="F180" s="302"/>
      <c r="G180" s="302"/>
      <c r="H180" s="302"/>
      <c r="I180" s="302"/>
      <c r="J180" s="302"/>
      <c r="K180" s="302"/>
      <c r="L180" s="339"/>
      <c r="M180" s="339"/>
      <c r="N180" s="339"/>
      <c r="O180" s="339"/>
      <c r="P180" s="339"/>
      <c r="Q180" s="339"/>
      <c r="R180" s="339"/>
      <c r="S180" s="339"/>
      <c r="T180" s="339"/>
      <c r="U180" s="339"/>
      <c r="V180" s="339"/>
      <c r="W180" s="339"/>
      <c r="X180" s="339"/>
      <c r="Y180" s="302"/>
      <c r="Z180" s="302"/>
      <c r="AA180" s="302"/>
      <c r="AB180" s="302"/>
      <c r="AC180" s="302"/>
      <c r="AD180" s="302"/>
      <c r="AE180" s="302"/>
      <c r="AF180" s="302"/>
      <c r="AG180" s="302"/>
      <c r="AH180" s="302"/>
      <c r="AI180" s="302"/>
      <c r="AJ180" s="302"/>
      <c r="AK180" s="302"/>
      <c r="AL180" s="302"/>
      <c r="AM180" s="302"/>
      <c r="AN180" s="302"/>
      <c r="AO180" s="302"/>
      <c r="AP180" s="302"/>
      <c r="AQ180" s="302"/>
      <c r="AR180" s="302"/>
      <c r="AS180" s="302"/>
      <c r="AT180" s="302"/>
      <c r="AU180" s="302"/>
      <c r="AV180" s="302"/>
      <c r="AW180" s="302"/>
      <c r="AX180" s="302"/>
      <c r="AY180" s="302"/>
      <c r="AZ180" s="302"/>
      <c r="BA180" s="302"/>
      <c r="BB180" s="302"/>
    </row>
    <row r="181" spans="1:54" x14ac:dyDescent="0.2">
      <c r="A181" s="357"/>
      <c r="B181" s="350"/>
      <c r="C181" s="302"/>
      <c r="D181" s="302"/>
      <c r="E181" s="302"/>
      <c r="F181" s="302"/>
      <c r="G181" s="302"/>
      <c r="H181" s="302"/>
      <c r="I181" s="302"/>
      <c r="J181" s="302"/>
      <c r="K181" s="302"/>
      <c r="L181" s="339"/>
      <c r="M181" s="339"/>
      <c r="N181" s="339"/>
      <c r="O181" s="339"/>
      <c r="P181" s="339"/>
      <c r="Q181" s="339"/>
      <c r="R181" s="339"/>
      <c r="S181" s="339"/>
      <c r="T181" s="339"/>
      <c r="U181" s="339"/>
      <c r="V181" s="339"/>
      <c r="W181" s="339"/>
      <c r="X181" s="339"/>
      <c r="Y181" s="302"/>
      <c r="Z181" s="302"/>
      <c r="AA181" s="302"/>
      <c r="AB181" s="302"/>
      <c r="AC181" s="302"/>
      <c r="AD181" s="302"/>
      <c r="AE181" s="302"/>
      <c r="AF181" s="302"/>
      <c r="AG181" s="302"/>
      <c r="AH181" s="302"/>
      <c r="AI181" s="302"/>
      <c r="AJ181" s="302"/>
      <c r="AK181" s="302"/>
      <c r="AL181" s="302"/>
      <c r="AM181" s="302"/>
      <c r="AN181" s="302"/>
      <c r="AO181" s="302"/>
      <c r="AP181" s="302"/>
      <c r="AQ181" s="302"/>
      <c r="AR181" s="302"/>
      <c r="AS181" s="302"/>
      <c r="AT181" s="302"/>
      <c r="AU181" s="302"/>
      <c r="AV181" s="302"/>
      <c r="AW181" s="302"/>
      <c r="AX181" s="302"/>
      <c r="AY181" s="302"/>
      <c r="AZ181" s="302"/>
      <c r="BA181" s="302"/>
      <c r="BB181" s="302"/>
    </row>
    <row r="182" spans="1:54" x14ac:dyDescent="0.2">
      <c r="A182" s="357"/>
      <c r="B182" s="350"/>
      <c r="C182" s="302"/>
      <c r="D182" s="302"/>
      <c r="E182" s="302"/>
      <c r="F182" s="302"/>
      <c r="G182" s="302"/>
      <c r="H182" s="302"/>
      <c r="I182" s="302"/>
      <c r="J182" s="302"/>
      <c r="K182" s="302"/>
      <c r="L182" s="339"/>
      <c r="M182" s="339"/>
      <c r="N182" s="339"/>
      <c r="O182" s="339"/>
      <c r="P182" s="339"/>
      <c r="Q182" s="339"/>
      <c r="R182" s="339"/>
      <c r="S182" s="339"/>
      <c r="T182" s="339"/>
      <c r="U182" s="339"/>
      <c r="V182" s="339"/>
      <c r="W182" s="339"/>
      <c r="X182" s="339"/>
      <c r="Y182" s="302"/>
      <c r="Z182" s="302"/>
      <c r="AA182" s="302"/>
      <c r="AB182" s="302"/>
      <c r="AC182" s="302"/>
      <c r="AD182" s="302"/>
      <c r="AE182" s="302"/>
      <c r="AF182" s="302"/>
      <c r="AG182" s="302"/>
      <c r="AH182" s="302"/>
      <c r="AI182" s="302"/>
      <c r="AJ182" s="302"/>
      <c r="AK182" s="302"/>
      <c r="AL182" s="302"/>
      <c r="AM182" s="302"/>
      <c r="AN182" s="302"/>
      <c r="AO182" s="302"/>
      <c r="AP182" s="302"/>
      <c r="AQ182" s="302"/>
      <c r="AR182" s="302"/>
      <c r="AS182" s="302"/>
      <c r="AT182" s="302"/>
      <c r="AU182" s="302"/>
      <c r="AV182" s="302"/>
      <c r="AW182" s="302"/>
      <c r="AX182" s="302"/>
      <c r="AY182" s="302"/>
      <c r="AZ182" s="302"/>
      <c r="BA182" s="302"/>
      <c r="BB182" s="302"/>
    </row>
    <row r="183" spans="1:54" x14ac:dyDescent="0.2">
      <c r="A183" s="357"/>
      <c r="B183" s="350"/>
      <c r="C183" s="302"/>
      <c r="D183" s="302"/>
      <c r="E183" s="302"/>
      <c r="F183" s="302"/>
      <c r="G183" s="302"/>
      <c r="H183" s="302"/>
      <c r="I183" s="302"/>
      <c r="J183" s="302"/>
      <c r="K183" s="302"/>
      <c r="L183" s="339"/>
      <c r="M183" s="339"/>
      <c r="N183" s="339"/>
      <c r="O183" s="339"/>
      <c r="P183" s="339"/>
      <c r="Q183" s="339"/>
      <c r="R183" s="339"/>
      <c r="S183" s="339"/>
      <c r="T183" s="339"/>
      <c r="U183" s="339"/>
      <c r="V183" s="339"/>
      <c r="W183" s="339"/>
      <c r="X183" s="339"/>
      <c r="Y183" s="302"/>
      <c r="Z183" s="302"/>
      <c r="AA183" s="302"/>
      <c r="AB183" s="302"/>
      <c r="AC183" s="302"/>
      <c r="AD183" s="302"/>
      <c r="AE183" s="302"/>
      <c r="AF183" s="302"/>
      <c r="AG183" s="302"/>
      <c r="AH183" s="302"/>
      <c r="AI183" s="302"/>
      <c r="AJ183" s="302"/>
      <c r="AK183" s="302"/>
      <c r="AL183" s="302"/>
      <c r="AM183" s="302"/>
      <c r="AN183" s="302"/>
      <c r="AO183" s="302"/>
      <c r="AP183" s="302"/>
      <c r="AQ183" s="302"/>
      <c r="AR183" s="302"/>
      <c r="AS183" s="302"/>
      <c r="AT183" s="302"/>
      <c r="AU183" s="302"/>
      <c r="AV183" s="302"/>
      <c r="AW183" s="302"/>
      <c r="AX183" s="302"/>
      <c r="AY183" s="302"/>
      <c r="AZ183" s="302"/>
      <c r="BA183" s="302"/>
      <c r="BB183" s="302"/>
    </row>
    <row r="184" spans="1:54" x14ac:dyDescent="0.2">
      <c r="A184" s="357"/>
      <c r="B184" s="350"/>
      <c r="C184" s="302"/>
      <c r="D184" s="302"/>
      <c r="E184" s="302"/>
      <c r="F184" s="302"/>
      <c r="G184" s="302"/>
      <c r="H184" s="302"/>
      <c r="I184" s="302"/>
      <c r="J184" s="302"/>
      <c r="K184" s="302"/>
      <c r="L184" s="339"/>
      <c r="M184" s="339"/>
      <c r="N184" s="339"/>
      <c r="O184" s="339"/>
      <c r="P184" s="339"/>
      <c r="Q184" s="339"/>
      <c r="R184" s="339"/>
      <c r="S184" s="339"/>
      <c r="T184" s="339"/>
      <c r="U184" s="339"/>
      <c r="V184" s="339"/>
      <c r="W184" s="339"/>
      <c r="X184" s="339"/>
      <c r="Y184" s="302"/>
      <c r="Z184" s="302"/>
      <c r="AA184" s="302"/>
      <c r="AB184" s="302"/>
      <c r="AC184" s="302"/>
      <c r="AD184" s="302"/>
      <c r="AE184" s="302"/>
      <c r="AF184" s="302"/>
      <c r="AG184" s="302"/>
      <c r="AH184" s="302"/>
      <c r="AI184" s="302"/>
      <c r="AJ184" s="302"/>
      <c r="AK184" s="302"/>
      <c r="AL184" s="302"/>
      <c r="AM184" s="302"/>
      <c r="AN184" s="302"/>
      <c r="AO184" s="302"/>
      <c r="AP184" s="302"/>
      <c r="AQ184" s="302"/>
      <c r="AR184" s="302"/>
      <c r="AS184" s="302"/>
      <c r="AT184" s="302"/>
      <c r="AU184" s="302"/>
      <c r="AV184" s="302"/>
      <c r="AW184" s="302"/>
      <c r="AX184" s="302"/>
      <c r="AY184" s="302"/>
      <c r="AZ184" s="302"/>
      <c r="BA184" s="302"/>
      <c r="BB184" s="302"/>
    </row>
    <row r="185" spans="1:54" x14ac:dyDescent="0.2">
      <c r="A185" s="357"/>
      <c r="B185" s="350"/>
      <c r="C185" s="302"/>
      <c r="D185" s="302"/>
      <c r="E185" s="302"/>
      <c r="F185" s="302"/>
      <c r="G185" s="302"/>
      <c r="H185" s="302"/>
      <c r="I185" s="302"/>
      <c r="J185" s="302"/>
      <c r="K185" s="302"/>
      <c r="L185" s="339"/>
      <c r="M185" s="339"/>
      <c r="N185" s="339"/>
      <c r="O185" s="339"/>
      <c r="P185" s="339"/>
      <c r="Q185" s="339"/>
      <c r="R185" s="339"/>
      <c r="S185" s="339"/>
      <c r="T185" s="339"/>
      <c r="U185" s="339"/>
      <c r="V185" s="339"/>
      <c r="W185" s="339"/>
    </row>
    <row r="186" spans="1:54" x14ac:dyDescent="0.2">
      <c r="A186" s="357"/>
      <c r="B186" s="350"/>
      <c r="C186" s="302"/>
      <c r="D186" s="302"/>
      <c r="E186" s="302"/>
      <c r="F186" s="302"/>
      <c r="G186" s="302"/>
      <c r="H186" s="302"/>
      <c r="I186" s="302"/>
      <c r="J186" s="302"/>
      <c r="K186" s="302"/>
      <c r="L186" s="339"/>
      <c r="M186" s="339"/>
      <c r="N186" s="339"/>
      <c r="O186" s="339"/>
      <c r="P186" s="339"/>
      <c r="Q186" s="339"/>
      <c r="R186" s="339"/>
      <c r="S186" s="339"/>
      <c r="T186" s="339"/>
      <c r="U186" s="339"/>
      <c r="V186" s="339"/>
      <c r="W186" s="339"/>
    </row>
    <row r="187" spans="1:54" x14ac:dyDescent="0.2">
      <c r="A187" s="357"/>
      <c r="B187" s="350"/>
      <c r="C187" s="302"/>
      <c r="D187" s="302"/>
      <c r="E187" s="302"/>
      <c r="F187" s="302"/>
      <c r="G187" s="302"/>
      <c r="H187" s="302"/>
      <c r="I187" s="302"/>
      <c r="J187" s="302"/>
      <c r="K187" s="302"/>
      <c r="L187" s="339"/>
      <c r="M187" s="339"/>
      <c r="N187" s="339"/>
      <c r="O187" s="339"/>
      <c r="P187" s="339"/>
      <c r="Q187" s="339"/>
      <c r="R187" s="339"/>
      <c r="S187" s="339"/>
      <c r="T187" s="339"/>
      <c r="U187" s="339"/>
      <c r="V187" s="339"/>
      <c r="W187" s="339"/>
    </row>
    <row r="188" spans="1:54" x14ac:dyDescent="0.2">
      <c r="A188" s="357"/>
      <c r="B188" s="350"/>
      <c r="C188" s="302"/>
      <c r="D188" s="302"/>
      <c r="E188" s="302"/>
      <c r="F188" s="302"/>
      <c r="G188" s="302"/>
      <c r="H188" s="302"/>
      <c r="I188" s="302"/>
      <c r="J188" s="302"/>
      <c r="K188" s="302"/>
      <c r="L188" s="339"/>
      <c r="M188" s="339"/>
      <c r="N188" s="339"/>
      <c r="O188" s="339"/>
      <c r="P188" s="339"/>
      <c r="Q188" s="339"/>
      <c r="R188" s="339"/>
      <c r="S188" s="339"/>
      <c r="T188" s="339"/>
      <c r="U188" s="339"/>
      <c r="V188" s="339"/>
      <c r="W188" s="339"/>
    </row>
    <row r="189" spans="1:54" x14ac:dyDescent="0.2">
      <c r="A189" s="357"/>
      <c r="B189" s="350"/>
      <c r="C189" s="302"/>
      <c r="D189" s="302"/>
      <c r="E189" s="302"/>
      <c r="F189" s="302"/>
      <c r="G189" s="302"/>
      <c r="H189" s="302"/>
      <c r="I189" s="302"/>
      <c r="J189" s="302"/>
      <c r="K189" s="302"/>
      <c r="L189" s="339"/>
      <c r="M189" s="339"/>
      <c r="N189" s="339"/>
      <c r="O189" s="339"/>
      <c r="P189" s="339"/>
      <c r="Q189" s="339"/>
      <c r="R189" s="339"/>
      <c r="S189" s="339"/>
      <c r="T189" s="339"/>
      <c r="U189" s="339"/>
      <c r="V189" s="339"/>
      <c r="W189" s="339"/>
    </row>
    <row r="190" spans="1:54" x14ac:dyDescent="0.2">
      <c r="A190" s="357"/>
      <c r="B190" s="350"/>
      <c r="C190" s="302"/>
      <c r="D190" s="302"/>
      <c r="E190" s="302"/>
      <c r="F190" s="302"/>
      <c r="G190" s="302"/>
      <c r="H190" s="302"/>
      <c r="I190" s="302"/>
      <c r="J190" s="302"/>
      <c r="K190" s="302"/>
      <c r="L190" s="339"/>
      <c r="M190" s="339"/>
      <c r="N190" s="339"/>
      <c r="O190" s="339"/>
      <c r="P190" s="339"/>
      <c r="Q190" s="339"/>
      <c r="R190" s="339"/>
      <c r="S190" s="339"/>
      <c r="T190" s="339"/>
      <c r="U190" s="339"/>
      <c r="V190" s="339"/>
      <c r="W190" s="339"/>
    </row>
    <row r="191" spans="1:54" x14ac:dyDescent="0.2">
      <c r="A191" s="357"/>
      <c r="B191" s="350"/>
      <c r="C191" s="302"/>
      <c r="D191" s="302"/>
      <c r="E191" s="302"/>
      <c r="F191" s="302"/>
      <c r="G191" s="302"/>
      <c r="H191" s="302"/>
      <c r="I191" s="302"/>
      <c r="J191" s="302"/>
      <c r="K191" s="302"/>
      <c r="L191" s="339"/>
      <c r="M191" s="339"/>
      <c r="N191" s="339"/>
      <c r="O191" s="339"/>
      <c r="P191" s="339"/>
      <c r="Q191" s="339"/>
      <c r="R191" s="339"/>
      <c r="S191" s="339"/>
      <c r="T191" s="339"/>
      <c r="U191" s="339"/>
      <c r="V191" s="339"/>
      <c r="W191" s="339"/>
    </row>
    <row r="192" spans="1:54" x14ac:dyDescent="0.2">
      <c r="A192" s="357"/>
      <c r="B192" s="350"/>
      <c r="C192" s="302"/>
      <c r="D192" s="302"/>
      <c r="E192" s="302"/>
      <c r="F192" s="302"/>
      <c r="G192" s="302"/>
      <c r="H192" s="302"/>
      <c r="I192" s="302"/>
      <c r="J192" s="302"/>
      <c r="K192" s="302"/>
      <c r="L192" s="339"/>
      <c r="M192" s="339"/>
      <c r="N192" s="339"/>
      <c r="O192" s="339"/>
      <c r="P192" s="339"/>
      <c r="Q192" s="339"/>
      <c r="R192" s="339"/>
      <c r="S192" s="339"/>
      <c r="T192" s="339"/>
      <c r="U192" s="339"/>
      <c r="V192" s="339"/>
      <c r="W192" s="339"/>
    </row>
    <row r="193" spans="1:23" x14ac:dyDescent="0.2">
      <c r="A193" s="357"/>
      <c r="B193" s="350"/>
      <c r="C193" s="302"/>
      <c r="D193" s="302"/>
      <c r="E193" s="302"/>
      <c r="F193" s="302"/>
      <c r="G193" s="302"/>
      <c r="H193" s="302"/>
      <c r="I193" s="302"/>
      <c r="J193" s="302"/>
      <c r="K193" s="302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</row>
    <row r="194" spans="1:23" x14ac:dyDescent="0.2">
      <c r="A194" s="357"/>
      <c r="B194" s="350"/>
      <c r="C194" s="302"/>
      <c r="D194" s="302"/>
      <c r="E194" s="302"/>
      <c r="F194" s="302"/>
      <c r="G194" s="302"/>
      <c r="H194" s="302"/>
      <c r="I194" s="302"/>
      <c r="J194" s="302"/>
      <c r="K194" s="302"/>
      <c r="L194" s="339"/>
      <c r="M194" s="339"/>
      <c r="N194" s="339"/>
      <c r="O194" s="339"/>
      <c r="P194" s="339"/>
      <c r="Q194" s="339"/>
      <c r="R194" s="339"/>
      <c r="S194" s="339"/>
      <c r="T194" s="339"/>
      <c r="U194" s="339"/>
      <c r="V194" s="339"/>
      <c r="W194" s="339"/>
    </row>
    <row r="195" spans="1:23" x14ac:dyDescent="0.2">
      <c r="A195" s="357"/>
      <c r="B195" s="350"/>
      <c r="C195" s="302"/>
      <c r="D195" s="302"/>
      <c r="E195" s="302"/>
      <c r="F195" s="302"/>
      <c r="G195" s="302"/>
      <c r="H195" s="302"/>
      <c r="I195" s="302"/>
      <c r="J195" s="302"/>
      <c r="K195" s="302"/>
      <c r="L195" s="339"/>
      <c r="M195" s="339"/>
      <c r="N195" s="339"/>
      <c r="O195" s="339"/>
      <c r="P195" s="339"/>
      <c r="Q195" s="339"/>
      <c r="R195" s="339"/>
      <c r="S195" s="339"/>
      <c r="T195" s="339"/>
      <c r="U195" s="339"/>
      <c r="V195" s="339"/>
      <c r="W195" s="339"/>
    </row>
    <row r="196" spans="1:23" x14ac:dyDescent="0.2">
      <c r="A196" s="357"/>
      <c r="B196" s="350"/>
      <c r="C196" s="302"/>
      <c r="D196" s="302"/>
      <c r="E196" s="302"/>
      <c r="F196" s="302"/>
      <c r="G196" s="302"/>
      <c r="H196" s="302"/>
      <c r="I196" s="302"/>
      <c r="J196" s="302"/>
      <c r="K196" s="302"/>
      <c r="L196" s="339"/>
      <c r="M196" s="339"/>
      <c r="N196" s="339"/>
      <c r="O196" s="339"/>
      <c r="P196" s="339"/>
      <c r="Q196" s="339"/>
      <c r="R196" s="339"/>
      <c r="S196" s="339"/>
      <c r="T196" s="339"/>
      <c r="U196" s="339"/>
      <c r="V196" s="339"/>
      <c r="W196" s="339"/>
    </row>
    <row r="197" spans="1:23" x14ac:dyDescent="0.2">
      <c r="A197" s="357"/>
      <c r="B197" s="350"/>
      <c r="C197" s="302"/>
      <c r="D197" s="302"/>
      <c r="E197" s="302"/>
      <c r="F197" s="302"/>
      <c r="G197" s="302"/>
      <c r="H197" s="302"/>
      <c r="I197" s="302"/>
      <c r="J197" s="302"/>
      <c r="K197" s="302"/>
      <c r="L197" s="339"/>
      <c r="M197" s="339"/>
      <c r="N197" s="339"/>
      <c r="O197" s="339"/>
      <c r="P197" s="339"/>
      <c r="Q197" s="339"/>
      <c r="R197" s="339"/>
      <c r="S197" s="339"/>
      <c r="T197" s="339"/>
      <c r="U197" s="339"/>
      <c r="V197" s="339"/>
      <c r="W197" s="339"/>
    </row>
    <row r="198" spans="1:23" x14ac:dyDescent="0.2">
      <c r="A198" s="357"/>
      <c r="B198" s="350"/>
      <c r="C198" s="302"/>
      <c r="D198" s="302"/>
      <c r="E198" s="302"/>
      <c r="F198" s="302"/>
      <c r="G198" s="302"/>
      <c r="H198" s="302"/>
      <c r="I198" s="302"/>
      <c r="J198" s="302"/>
      <c r="K198" s="302"/>
      <c r="L198" s="339"/>
      <c r="M198" s="339"/>
      <c r="N198" s="339"/>
      <c r="O198" s="339"/>
      <c r="P198" s="339"/>
      <c r="Q198" s="339"/>
      <c r="R198" s="339"/>
      <c r="S198" s="339"/>
      <c r="T198" s="339"/>
      <c r="U198" s="339"/>
      <c r="V198" s="339"/>
      <c r="W198" s="339"/>
    </row>
    <row r="199" spans="1:23" x14ac:dyDescent="0.2">
      <c r="A199" s="357"/>
      <c r="B199" s="350"/>
      <c r="C199" s="302"/>
      <c r="D199" s="302"/>
      <c r="E199" s="302"/>
      <c r="F199" s="302"/>
      <c r="G199" s="302"/>
      <c r="H199" s="302"/>
      <c r="I199" s="302"/>
      <c r="J199" s="302"/>
      <c r="K199" s="302"/>
      <c r="L199" s="339"/>
      <c r="M199" s="339"/>
      <c r="N199" s="339"/>
      <c r="O199" s="339"/>
      <c r="P199" s="339"/>
      <c r="Q199" s="339"/>
      <c r="R199" s="339"/>
      <c r="S199" s="339"/>
      <c r="T199" s="339"/>
      <c r="U199" s="339"/>
      <c r="V199" s="339"/>
      <c r="W199" s="339"/>
    </row>
    <row r="200" spans="1:23" x14ac:dyDescent="0.2">
      <c r="A200" s="357"/>
      <c r="B200" s="350"/>
      <c r="C200" s="302"/>
      <c r="D200" s="302"/>
      <c r="E200" s="302"/>
      <c r="F200" s="302"/>
      <c r="G200" s="302"/>
      <c r="H200" s="302"/>
      <c r="I200" s="302"/>
      <c r="J200" s="302"/>
      <c r="K200" s="302"/>
      <c r="L200" s="339"/>
      <c r="M200" s="339"/>
      <c r="N200" s="339"/>
      <c r="O200" s="339"/>
      <c r="P200" s="339"/>
      <c r="Q200" s="339"/>
      <c r="R200" s="339"/>
      <c r="S200" s="339"/>
      <c r="T200" s="339"/>
      <c r="U200" s="339"/>
      <c r="V200" s="339"/>
      <c r="W200" s="339"/>
    </row>
    <row r="201" spans="1:23" x14ac:dyDescent="0.2">
      <c r="A201" s="357"/>
      <c r="B201" s="350"/>
      <c r="C201" s="302"/>
      <c r="D201" s="302"/>
      <c r="E201" s="302"/>
      <c r="F201" s="302"/>
      <c r="G201" s="302"/>
      <c r="H201" s="302"/>
      <c r="I201" s="302"/>
      <c r="J201" s="302"/>
      <c r="K201" s="302"/>
      <c r="L201" s="339"/>
      <c r="M201" s="339"/>
      <c r="N201" s="339"/>
      <c r="O201" s="339"/>
      <c r="P201" s="339"/>
      <c r="Q201" s="339"/>
      <c r="R201" s="339"/>
      <c r="S201" s="339"/>
      <c r="T201" s="339"/>
      <c r="U201" s="339"/>
      <c r="V201" s="339"/>
      <c r="W201" s="339"/>
    </row>
    <row r="202" spans="1:23" x14ac:dyDescent="0.2">
      <c r="A202" s="357"/>
      <c r="B202" s="350"/>
      <c r="C202" s="302"/>
      <c r="D202" s="302"/>
      <c r="E202" s="302"/>
      <c r="F202" s="302"/>
      <c r="G202" s="302"/>
      <c r="H202" s="302"/>
      <c r="I202" s="302"/>
      <c r="J202" s="302"/>
      <c r="K202" s="302"/>
      <c r="L202" s="339"/>
      <c r="M202" s="339"/>
      <c r="N202" s="339"/>
      <c r="O202" s="339"/>
      <c r="P202" s="339"/>
      <c r="Q202" s="339"/>
      <c r="R202" s="339"/>
      <c r="S202" s="339"/>
      <c r="T202" s="339"/>
      <c r="U202" s="339"/>
      <c r="V202" s="339"/>
      <c r="W202" s="339"/>
    </row>
    <row r="203" spans="1:23" x14ac:dyDescent="0.2">
      <c r="A203" s="357"/>
      <c r="B203" s="350"/>
      <c r="C203" s="302"/>
      <c r="D203" s="302"/>
      <c r="E203" s="302"/>
      <c r="F203" s="302"/>
      <c r="G203" s="302"/>
      <c r="H203" s="302"/>
      <c r="I203" s="302"/>
      <c r="J203" s="302"/>
      <c r="K203" s="302"/>
      <c r="L203" s="339"/>
      <c r="M203" s="339"/>
      <c r="N203" s="339"/>
      <c r="O203" s="339"/>
      <c r="P203" s="339"/>
      <c r="Q203" s="339"/>
      <c r="R203" s="339"/>
      <c r="S203" s="339"/>
      <c r="T203" s="339"/>
      <c r="U203" s="339"/>
      <c r="V203" s="339"/>
      <c r="W203" s="339"/>
    </row>
    <row r="204" spans="1:23" x14ac:dyDescent="0.2">
      <c r="A204" s="357"/>
      <c r="B204" s="350"/>
      <c r="C204" s="302"/>
      <c r="D204" s="302"/>
      <c r="E204" s="302"/>
      <c r="F204" s="302"/>
      <c r="G204" s="302"/>
      <c r="H204" s="302"/>
      <c r="I204" s="302"/>
      <c r="J204" s="302"/>
      <c r="K204" s="302"/>
      <c r="L204" s="339"/>
      <c r="M204" s="339"/>
      <c r="N204" s="339"/>
      <c r="O204" s="339"/>
      <c r="P204" s="339"/>
      <c r="Q204" s="339"/>
      <c r="R204" s="339"/>
      <c r="S204" s="339"/>
      <c r="T204" s="339"/>
      <c r="U204" s="339"/>
      <c r="V204" s="339"/>
      <c r="W204" s="339"/>
    </row>
    <row r="205" spans="1:23" x14ac:dyDescent="0.2">
      <c r="A205" s="357"/>
      <c r="B205" s="350"/>
      <c r="C205" s="302"/>
      <c r="D205" s="302"/>
      <c r="E205" s="302"/>
      <c r="F205" s="302"/>
      <c r="G205" s="302"/>
      <c r="H205" s="302"/>
      <c r="I205" s="302"/>
      <c r="J205" s="302"/>
      <c r="K205" s="302"/>
      <c r="L205" s="339"/>
      <c r="M205" s="339"/>
      <c r="N205" s="339"/>
      <c r="O205" s="339"/>
      <c r="P205" s="339"/>
      <c r="Q205" s="339"/>
      <c r="R205" s="339"/>
      <c r="S205" s="339"/>
      <c r="T205" s="339"/>
      <c r="U205" s="339"/>
      <c r="V205" s="339"/>
      <c r="W205" s="339"/>
    </row>
    <row r="206" spans="1:23" x14ac:dyDescent="0.2">
      <c r="A206" s="357"/>
      <c r="B206" s="350"/>
      <c r="C206" s="302"/>
      <c r="D206" s="302"/>
      <c r="E206" s="302"/>
      <c r="F206" s="302"/>
      <c r="G206" s="302"/>
      <c r="H206" s="302"/>
      <c r="I206" s="302"/>
      <c r="J206" s="302"/>
      <c r="K206" s="302"/>
      <c r="L206" s="339"/>
      <c r="M206" s="339"/>
      <c r="N206" s="339"/>
      <c r="O206" s="339"/>
      <c r="P206" s="339"/>
      <c r="Q206" s="339"/>
      <c r="R206" s="339"/>
      <c r="S206" s="339"/>
      <c r="T206" s="339"/>
      <c r="U206" s="339"/>
      <c r="V206" s="339"/>
      <c r="W206" s="339"/>
    </row>
    <row r="207" spans="1:23" x14ac:dyDescent="0.2">
      <c r="A207" s="357"/>
      <c r="B207" s="350"/>
      <c r="C207" s="302"/>
      <c r="D207" s="302"/>
      <c r="E207" s="302"/>
      <c r="F207" s="302"/>
      <c r="G207" s="302"/>
      <c r="H207" s="302"/>
      <c r="I207" s="302"/>
      <c r="J207" s="302"/>
      <c r="K207" s="302"/>
      <c r="L207" s="339"/>
      <c r="M207" s="339"/>
      <c r="N207" s="339"/>
      <c r="O207" s="339"/>
      <c r="P207" s="339"/>
      <c r="Q207" s="339"/>
      <c r="R207" s="339"/>
      <c r="S207" s="339"/>
      <c r="T207" s="339"/>
      <c r="U207" s="339"/>
      <c r="V207" s="339"/>
      <c r="W207" s="339"/>
    </row>
    <row r="208" spans="1:23" x14ac:dyDescent="0.2">
      <c r="A208" s="357"/>
      <c r="B208" s="350"/>
      <c r="C208" s="302"/>
      <c r="D208" s="302"/>
      <c r="E208" s="302"/>
      <c r="F208" s="302"/>
      <c r="G208" s="302"/>
      <c r="H208" s="302"/>
      <c r="I208" s="302"/>
      <c r="J208" s="302"/>
      <c r="K208" s="302"/>
      <c r="L208" s="339"/>
      <c r="M208" s="339"/>
      <c r="N208" s="339"/>
      <c r="O208" s="339"/>
      <c r="P208" s="339"/>
      <c r="Q208" s="339"/>
      <c r="R208" s="339"/>
      <c r="S208" s="339"/>
      <c r="T208" s="339"/>
      <c r="U208" s="339"/>
      <c r="V208" s="339"/>
      <c r="W208" s="339"/>
    </row>
    <row r="209" spans="1:23" x14ac:dyDescent="0.2">
      <c r="A209" s="357"/>
      <c r="B209" s="350"/>
      <c r="C209" s="302"/>
      <c r="D209" s="302"/>
      <c r="E209" s="302"/>
      <c r="F209" s="302"/>
      <c r="G209" s="302"/>
      <c r="H209" s="302"/>
      <c r="I209" s="302"/>
      <c r="J209" s="302"/>
      <c r="K209" s="302"/>
      <c r="L209" s="339"/>
      <c r="M209" s="339"/>
      <c r="N209" s="339"/>
      <c r="O209" s="339"/>
      <c r="P209" s="339"/>
      <c r="Q209" s="339"/>
      <c r="R209" s="339"/>
      <c r="S209" s="339"/>
      <c r="T209" s="339"/>
      <c r="U209" s="339"/>
      <c r="V209" s="339"/>
      <c r="W209" s="339"/>
    </row>
    <row r="210" spans="1:23" x14ac:dyDescent="0.2">
      <c r="A210" s="357"/>
      <c r="B210" s="350"/>
      <c r="C210" s="302"/>
      <c r="D210" s="302"/>
      <c r="E210" s="302"/>
      <c r="F210" s="302"/>
      <c r="G210" s="302"/>
      <c r="H210" s="302"/>
      <c r="I210" s="302"/>
      <c r="J210" s="302"/>
      <c r="K210" s="302"/>
      <c r="L210" s="339"/>
      <c r="M210" s="339"/>
      <c r="N210" s="339"/>
      <c r="O210" s="339"/>
      <c r="P210" s="339"/>
      <c r="Q210" s="339"/>
      <c r="R210" s="339"/>
      <c r="S210" s="339"/>
      <c r="T210" s="339"/>
      <c r="U210" s="339"/>
      <c r="V210" s="339"/>
      <c r="W210" s="339"/>
    </row>
    <row r="211" spans="1:23" x14ac:dyDescent="0.2">
      <c r="A211" s="357"/>
      <c r="B211" s="350"/>
      <c r="C211" s="302"/>
      <c r="D211" s="302"/>
      <c r="E211" s="302"/>
      <c r="F211" s="302"/>
      <c r="G211" s="302"/>
      <c r="H211" s="302"/>
      <c r="I211" s="302"/>
      <c r="J211" s="302"/>
      <c r="K211" s="302"/>
      <c r="L211" s="339"/>
      <c r="M211" s="339"/>
      <c r="N211" s="339"/>
      <c r="O211" s="339"/>
      <c r="P211" s="339"/>
      <c r="Q211" s="339"/>
      <c r="R211" s="339"/>
      <c r="S211" s="339"/>
      <c r="T211" s="339"/>
      <c r="U211" s="339"/>
      <c r="V211" s="339"/>
      <c r="W211" s="339"/>
    </row>
    <row r="212" spans="1:23" x14ac:dyDescent="0.2">
      <c r="A212" s="357"/>
      <c r="B212" s="350"/>
      <c r="C212" s="302"/>
      <c r="D212" s="302"/>
      <c r="E212" s="302"/>
      <c r="F212" s="302"/>
      <c r="G212" s="302"/>
      <c r="H212" s="302"/>
      <c r="I212" s="302"/>
      <c r="J212" s="302"/>
      <c r="K212" s="302"/>
      <c r="L212" s="339"/>
      <c r="M212" s="339"/>
      <c r="N212" s="339"/>
      <c r="O212" s="339"/>
      <c r="P212" s="339"/>
      <c r="Q212" s="339"/>
      <c r="R212" s="339"/>
      <c r="S212" s="339"/>
      <c r="T212" s="339"/>
      <c r="U212" s="339"/>
      <c r="V212" s="339"/>
      <c r="W212" s="339"/>
    </row>
    <row r="213" spans="1:23" x14ac:dyDescent="0.2">
      <c r="A213" s="357"/>
      <c r="B213" s="350"/>
      <c r="C213" s="302"/>
      <c r="D213" s="302"/>
      <c r="E213" s="302"/>
      <c r="F213" s="302"/>
      <c r="G213" s="302"/>
      <c r="H213" s="302"/>
      <c r="I213" s="302"/>
      <c r="J213" s="302"/>
      <c r="K213" s="302"/>
      <c r="L213" s="339"/>
      <c r="M213" s="339"/>
      <c r="N213" s="339"/>
      <c r="O213" s="339"/>
      <c r="P213" s="339"/>
      <c r="Q213" s="339"/>
      <c r="R213" s="339"/>
      <c r="S213" s="339"/>
      <c r="T213" s="339"/>
      <c r="U213" s="339"/>
      <c r="V213" s="339"/>
      <c r="W213" s="339"/>
    </row>
    <row r="214" spans="1:23" x14ac:dyDescent="0.2">
      <c r="A214" s="357"/>
      <c r="B214" s="350"/>
      <c r="C214" s="302"/>
      <c r="D214" s="302"/>
      <c r="E214" s="302"/>
      <c r="F214" s="302"/>
      <c r="G214" s="302"/>
      <c r="H214" s="302"/>
      <c r="I214" s="302"/>
      <c r="J214" s="302"/>
      <c r="K214" s="302"/>
      <c r="L214" s="339"/>
      <c r="M214" s="339"/>
      <c r="N214" s="339"/>
      <c r="O214" s="339"/>
      <c r="P214" s="339"/>
      <c r="Q214" s="339"/>
      <c r="R214" s="339"/>
      <c r="S214" s="339"/>
      <c r="T214" s="339"/>
      <c r="U214" s="339"/>
      <c r="V214" s="339"/>
      <c r="W214" s="339"/>
    </row>
    <row r="215" spans="1:23" x14ac:dyDescent="0.2">
      <c r="A215" s="357"/>
      <c r="B215" s="350"/>
      <c r="C215" s="302"/>
      <c r="D215" s="302"/>
      <c r="E215" s="302"/>
      <c r="F215" s="302"/>
      <c r="G215" s="302"/>
      <c r="H215" s="302"/>
      <c r="I215" s="302"/>
      <c r="J215" s="302"/>
      <c r="K215" s="302"/>
      <c r="L215" s="339"/>
      <c r="M215" s="339"/>
      <c r="N215" s="339"/>
      <c r="O215" s="339"/>
      <c r="P215" s="339"/>
      <c r="Q215" s="339"/>
      <c r="R215" s="339"/>
      <c r="S215" s="339"/>
      <c r="T215" s="339"/>
      <c r="U215" s="339"/>
      <c r="V215" s="339"/>
      <c r="W215" s="339"/>
    </row>
    <row r="216" spans="1:23" x14ac:dyDescent="0.2">
      <c r="A216" s="357"/>
      <c r="B216" s="350"/>
      <c r="C216" s="302"/>
      <c r="D216" s="302"/>
      <c r="E216" s="302"/>
      <c r="F216" s="302"/>
      <c r="G216" s="302"/>
      <c r="H216" s="302"/>
      <c r="I216" s="302"/>
      <c r="J216" s="302"/>
      <c r="K216" s="302"/>
      <c r="L216" s="339"/>
      <c r="M216" s="339"/>
      <c r="N216" s="339"/>
      <c r="O216" s="339"/>
      <c r="P216" s="339"/>
      <c r="Q216" s="339"/>
      <c r="R216" s="339"/>
      <c r="S216" s="339"/>
      <c r="T216" s="339"/>
      <c r="U216" s="339"/>
      <c r="V216" s="339"/>
      <c r="W216" s="339"/>
    </row>
    <row r="217" spans="1:23" x14ac:dyDescent="0.2">
      <c r="A217" s="357"/>
      <c r="B217" s="350"/>
      <c r="C217" s="302"/>
      <c r="D217" s="302"/>
      <c r="E217" s="302"/>
      <c r="F217" s="302"/>
      <c r="G217" s="302"/>
      <c r="H217" s="302"/>
      <c r="I217" s="302"/>
      <c r="J217" s="302"/>
      <c r="K217" s="302"/>
      <c r="L217" s="339"/>
      <c r="M217" s="339"/>
      <c r="N217" s="339"/>
      <c r="O217" s="339"/>
      <c r="P217" s="339"/>
      <c r="Q217" s="339"/>
      <c r="R217" s="339"/>
      <c r="S217" s="339"/>
      <c r="T217" s="339"/>
      <c r="U217" s="339"/>
      <c r="V217" s="339"/>
      <c r="W217" s="339"/>
    </row>
    <row r="218" spans="1:23" x14ac:dyDescent="0.2">
      <c r="A218" s="357"/>
      <c r="B218" s="350"/>
      <c r="C218" s="302"/>
      <c r="D218" s="302"/>
      <c r="E218" s="302"/>
      <c r="F218" s="302"/>
      <c r="G218" s="302"/>
      <c r="H218" s="302"/>
      <c r="I218" s="302"/>
      <c r="J218" s="302"/>
      <c r="K218" s="302"/>
      <c r="L218" s="339"/>
      <c r="M218" s="339"/>
      <c r="N218" s="339"/>
      <c r="O218" s="339"/>
      <c r="P218" s="339"/>
      <c r="Q218" s="339"/>
      <c r="R218" s="339"/>
      <c r="S218" s="339"/>
      <c r="T218" s="339"/>
      <c r="U218" s="339"/>
      <c r="V218" s="339"/>
      <c r="W218" s="339"/>
    </row>
    <row r="219" spans="1:23" x14ac:dyDescent="0.2">
      <c r="A219" s="357"/>
      <c r="B219" s="350"/>
      <c r="C219" s="302"/>
      <c r="D219" s="302"/>
      <c r="E219" s="302"/>
      <c r="F219" s="302"/>
      <c r="G219" s="302"/>
      <c r="H219" s="302"/>
      <c r="I219" s="302"/>
      <c r="J219" s="302"/>
      <c r="K219" s="302"/>
      <c r="L219" s="339"/>
      <c r="M219" s="339"/>
      <c r="N219" s="339"/>
      <c r="O219" s="339"/>
      <c r="P219" s="339"/>
      <c r="Q219" s="339"/>
      <c r="R219" s="339"/>
      <c r="S219" s="339"/>
      <c r="T219" s="339"/>
      <c r="U219" s="339"/>
      <c r="V219" s="339"/>
      <c r="W219" s="339"/>
    </row>
    <row r="220" spans="1:23" x14ac:dyDescent="0.2">
      <c r="A220" s="357"/>
      <c r="B220" s="350"/>
      <c r="C220" s="302"/>
      <c r="D220" s="302"/>
      <c r="E220" s="302"/>
      <c r="F220" s="302"/>
      <c r="G220" s="302"/>
      <c r="H220" s="302"/>
      <c r="I220" s="302"/>
      <c r="J220" s="302"/>
      <c r="K220" s="302"/>
      <c r="L220" s="339"/>
      <c r="M220" s="339"/>
      <c r="N220" s="339"/>
      <c r="O220" s="339"/>
      <c r="P220" s="339"/>
      <c r="Q220" s="339"/>
      <c r="R220" s="339"/>
      <c r="S220" s="339"/>
      <c r="T220" s="339"/>
      <c r="U220" s="339"/>
      <c r="V220" s="339"/>
      <c r="W220" s="339"/>
    </row>
    <row r="221" spans="1:23" x14ac:dyDescent="0.2">
      <c r="A221" s="357"/>
      <c r="B221" s="350"/>
      <c r="C221" s="302"/>
      <c r="D221" s="302"/>
      <c r="E221" s="302"/>
      <c r="F221" s="302"/>
      <c r="G221" s="302"/>
      <c r="H221" s="302"/>
      <c r="I221" s="302"/>
      <c r="J221" s="302"/>
      <c r="K221" s="302"/>
      <c r="L221" s="339"/>
      <c r="M221" s="339"/>
      <c r="N221" s="339"/>
      <c r="O221" s="339"/>
      <c r="P221" s="339"/>
      <c r="Q221" s="339"/>
      <c r="R221" s="339"/>
      <c r="S221" s="339"/>
      <c r="T221" s="339"/>
      <c r="U221" s="339"/>
      <c r="V221" s="339"/>
      <c r="W221" s="339"/>
    </row>
    <row r="222" spans="1:23" x14ac:dyDescent="0.2">
      <c r="A222" s="357"/>
      <c r="B222" s="350"/>
      <c r="C222" s="302"/>
      <c r="D222" s="302"/>
      <c r="E222" s="302"/>
      <c r="F222" s="302"/>
      <c r="G222" s="302"/>
      <c r="H222" s="302"/>
      <c r="I222" s="302"/>
      <c r="J222" s="302"/>
      <c r="K222" s="302"/>
      <c r="L222" s="339"/>
      <c r="M222" s="339"/>
      <c r="N222" s="339"/>
      <c r="O222" s="339"/>
      <c r="P222" s="339"/>
      <c r="Q222" s="339"/>
      <c r="R222" s="339"/>
      <c r="S222" s="339"/>
      <c r="T222" s="339"/>
      <c r="U222" s="339"/>
      <c r="V222" s="339"/>
      <c r="W222" s="339"/>
    </row>
    <row r="223" spans="1:23" x14ac:dyDescent="0.2">
      <c r="A223" s="357"/>
      <c r="B223" s="350"/>
      <c r="C223" s="302"/>
      <c r="D223" s="302"/>
      <c r="E223" s="302"/>
      <c r="F223" s="302"/>
      <c r="G223" s="302"/>
      <c r="H223" s="302"/>
      <c r="I223" s="302"/>
      <c r="J223" s="302"/>
      <c r="K223" s="302"/>
      <c r="L223" s="339"/>
      <c r="M223" s="339"/>
      <c r="N223" s="339"/>
      <c r="O223" s="339"/>
      <c r="P223" s="339"/>
      <c r="Q223" s="339"/>
      <c r="R223" s="339"/>
      <c r="S223" s="339"/>
      <c r="T223" s="339"/>
      <c r="U223" s="339"/>
      <c r="V223" s="339"/>
      <c r="W223" s="339"/>
    </row>
    <row r="224" spans="1:23" x14ac:dyDescent="0.2">
      <c r="A224" s="357"/>
      <c r="B224" s="350"/>
      <c r="C224" s="302"/>
      <c r="D224" s="302"/>
      <c r="E224" s="302"/>
      <c r="F224" s="302"/>
      <c r="G224" s="302"/>
      <c r="H224" s="302"/>
      <c r="I224" s="302"/>
      <c r="J224" s="302"/>
      <c r="K224" s="302"/>
      <c r="L224" s="339"/>
      <c r="M224" s="339"/>
      <c r="N224" s="339"/>
      <c r="O224" s="339"/>
      <c r="P224" s="339"/>
      <c r="Q224" s="339"/>
      <c r="R224" s="339"/>
      <c r="S224" s="339"/>
      <c r="T224" s="339"/>
      <c r="U224" s="339"/>
      <c r="V224" s="339"/>
      <c r="W224" s="339"/>
    </row>
    <row r="225" spans="1:23" x14ac:dyDescent="0.2">
      <c r="A225" s="357"/>
      <c r="B225" s="350"/>
      <c r="C225" s="302"/>
      <c r="D225" s="302"/>
      <c r="E225" s="302"/>
      <c r="F225" s="302"/>
      <c r="G225" s="302"/>
      <c r="H225" s="302"/>
      <c r="I225" s="302"/>
      <c r="J225" s="302"/>
      <c r="K225" s="302"/>
      <c r="L225" s="339"/>
      <c r="M225" s="339"/>
      <c r="N225" s="339"/>
      <c r="O225" s="339"/>
      <c r="P225" s="339"/>
      <c r="Q225" s="339"/>
      <c r="R225" s="339"/>
      <c r="S225" s="339"/>
      <c r="T225" s="339"/>
      <c r="U225" s="339"/>
      <c r="V225" s="339"/>
      <c r="W225" s="339"/>
    </row>
  </sheetData>
  <mergeCells count="37">
    <mergeCell ref="B30:K30"/>
    <mergeCell ref="A34:K34"/>
    <mergeCell ref="A33:K33"/>
    <mergeCell ref="B32:K32"/>
    <mergeCell ref="A43:W43"/>
    <mergeCell ref="G39:H39"/>
    <mergeCell ref="G40:H40"/>
    <mergeCell ref="Q37:R37"/>
    <mergeCell ref="Q38:R38"/>
    <mergeCell ref="Q39:R39"/>
    <mergeCell ref="C39:E39"/>
    <mergeCell ref="C40:E40"/>
    <mergeCell ref="G38:H38"/>
    <mergeCell ref="C37:E37"/>
    <mergeCell ref="G37:H37"/>
    <mergeCell ref="C38:E38"/>
    <mergeCell ref="A1:W1"/>
    <mergeCell ref="R17:S17"/>
    <mergeCell ref="A18:K19"/>
    <mergeCell ref="L18:W18"/>
    <mergeCell ref="D12:R12"/>
    <mergeCell ref="D8:R8"/>
    <mergeCell ref="D7:R7"/>
    <mergeCell ref="A2:W2"/>
    <mergeCell ref="D6:R6"/>
    <mergeCell ref="D4:R4"/>
    <mergeCell ref="D5:R5"/>
    <mergeCell ref="D9:R9"/>
    <mergeCell ref="D10:R10"/>
    <mergeCell ref="D11:R11"/>
    <mergeCell ref="D13:R13"/>
    <mergeCell ref="B27:K27"/>
    <mergeCell ref="B26:K26"/>
    <mergeCell ref="D14:R14"/>
    <mergeCell ref="D15:R15"/>
    <mergeCell ref="A20:W20"/>
    <mergeCell ref="B22:K22"/>
  </mergeCells>
  <phoneticPr fontId="0" type="noConversion"/>
  <conditionalFormatting sqref="Q37:S39 C37:C40 A37:A40 J37:J40 G37:H40 L19:T19 D4:D15 L31:V31 L22:V28">
    <cfRule type="expression" dxfId="57" priority="147" stopIfTrue="1">
      <formula>ISBLANK(A4)</formula>
    </cfRule>
  </conditionalFormatting>
  <conditionalFormatting sqref="L32:V32">
    <cfRule type="expression" dxfId="56" priority="88" stopIfTrue="1">
      <formula>ISBLANK(L32)</formula>
    </cfRule>
  </conditionalFormatting>
  <conditionalFormatting sqref="L30:V30">
    <cfRule type="expression" dxfId="55" priority="1" stopIfTrue="1">
      <formula>ISBLANK(L30)</formula>
    </cfRule>
  </conditionalFormatting>
  <printOptions horizontalCentered="1"/>
  <pageMargins left="0.5" right="0.5" top="0.5" bottom="0.5" header="0.5" footer="0.5"/>
  <pageSetup paperSize="5" scale="48" fitToHeight="2" orientation="portrait" r:id="rId1"/>
  <headerFooter alignWithMargins="0">
    <oddFooter>&amp;L&amp;1Consultant Independent Cost Estimate 
Estimate of Hours&amp;16
&amp;R&amp;1Exhibit 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36"/>
  <sheetViews>
    <sheetView view="pageBreakPreview" zoomScaleNormal="100" zoomScaleSheetLayoutView="100" workbookViewId="0">
      <selection activeCell="C26" sqref="C26"/>
    </sheetView>
  </sheetViews>
  <sheetFormatPr defaultColWidth="4.7109375" defaultRowHeight="15" x14ac:dyDescent="0.2"/>
  <cols>
    <col min="1" max="1" width="4.7109375" style="288"/>
    <col min="2" max="2" width="31.7109375" style="288" bestFit="1" customWidth="1"/>
    <col min="3" max="10" width="14.7109375" style="288" customWidth="1"/>
    <col min="11" max="16384" width="4.7109375" style="288"/>
  </cols>
  <sheetData>
    <row r="1" spans="1:11" ht="18" x14ac:dyDescent="0.25">
      <c r="A1" s="483" t="s">
        <v>127</v>
      </c>
      <c r="B1" s="483"/>
      <c r="C1" s="483"/>
      <c r="D1" s="483"/>
      <c r="E1" s="483"/>
      <c r="F1" s="483"/>
      <c r="G1" s="484"/>
      <c r="H1" s="484"/>
      <c r="I1" s="484"/>
      <c r="J1" s="484"/>
      <c r="K1" s="484"/>
    </row>
    <row r="2" spans="1:11" ht="18" x14ac:dyDescent="0.25">
      <c r="A2" s="396"/>
      <c r="B2" s="396"/>
      <c r="C2" s="396"/>
      <c r="D2" s="289"/>
      <c r="E2" s="289"/>
      <c r="F2" s="289"/>
      <c r="G2" s="289"/>
    </row>
    <row r="3" spans="1:11" ht="16.5" customHeight="1" x14ac:dyDescent="0.5">
      <c r="A3" s="367"/>
      <c r="B3" s="407" t="s">
        <v>74</v>
      </c>
      <c r="C3" s="434"/>
      <c r="D3" s="435"/>
      <c r="E3" s="435"/>
      <c r="F3" s="435"/>
      <c r="G3" s="435"/>
    </row>
    <row r="4" spans="1:11" ht="16.5" customHeight="1" x14ac:dyDescent="0.2">
      <c r="B4" s="408" t="s">
        <v>75</v>
      </c>
      <c r="C4" s="436"/>
      <c r="D4" s="368"/>
      <c r="E4" s="368"/>
      <c r="F4" s="368"/>
      <c r="G4" s="368"/>
    </row>
    <row r="5" spans="1:11" ht="16.5" customHeight="1" x14ac:dyDescent="0.2">
      <c r="B5" s="407" t="s">
        <v>76</v>
      </c>
      <c r="C5" s="436"/>
      <c r="D5" s="368"/>
      <c r="E5" s="368"/>
      <c r="F5" s="368"/>
      <c r="G5" s="368"/>
    </row>
    <row r="6" spans="1:11" ht="16.5" customHeight="1" x14ac:dyDescent="0.2">
      <c r="A6" s="372"/>
      <c r="B6" s="409" t="s">
        <v>81</v>
      </c>
      <c r="C6" s="436"/>
      <c r="D6" s="368"/>
      <c r="E6" s="368"/>
      <c r="F6" s="368"/>
      <c r="G6" s="368"/>
    </row>
    <row r="7" spans="1:11" ht="16.5" customHeight="1" thickBot="1" x14ac:dyDescent="0.3">
      <c r="A7" s="372"/>
      <c r="B7" s="286"/>
      <c r="C7" s="286"/>
    </row>
    <row r="8" spans="1:11" ht="16.5" customHeight="1" x14ac:dyDescent="0.25">
      <c r="A8" s="372"/>
      <c r="B8" s="380"/>
      <c r="C8" s="380" t="s">
        <v>128</v>
      </c>
      <c r="D8" s="401"/>
      <c r="E8" s="402"/>
      <c r="F8" s="402"/>
      <c r="G8" s="403"/>
      <c r="H8" s="289"/>
      <c r="I8" s="369"/>
      <c r="K8" s="364"/>
    </row>
    <row r="9" spans="1:11" ht="16.5" customHeight="1" thickBot="1" x14ac:dyDescent="0.3">
      <c r="A9" s="374"/>
      <c r="B9" s="380"/>
      <c r="C9" s="380" t="s">
        <v>129</v>
      </c>
      <c r="D9" s="404"/>
      <c r="E9" s="405"/>
      <c r="F9" s="405"/>
      <c r="G9" s="406"/>
      <c r="H9" s="289"/>
      <c r="I9" s="369"/>
      <c r="K9" s="364"/>
    </row>
    <row r="10" spans="1:11" ht="16.5" customHeight="1" x14ac:dyDescent="0.25">
      <c r="A10" s="375"/>
      <c r="B10" s="381"/>
      <c r="C10" s="382" t="s">
        <v>136</v>
      </c>
      <c r="D10" s="383"/>
      <c r="E10" s="384"/>
      <c r="F10" s="384"/>
      <c r="G10" s="385"/>
      <c r="H10" s="481" t="s">
        <v>130</v>
      </c>
      <c r="I10" s="482"/>
      <c r="K10" s="370"/>
    </row>
    <row r="11" spans="1:11" ht="16.5" customHeight="1" thickBot="1" x14ac:dyDescent="0.3">
      <c r="B11" s="381"/>
      <c r="C11" s="382" t="s">
        <v>137</v>
      </c>
      <c r="D11" s="386"/>
      <c r="E11" s="387"/>
      <c r="F11" s="387"/>
      <c r="G11" s="388"/>
      <c r="H11" s="389" t="s">
        <v>131</v>
      </c>
      <c r="I11" s="410" t="s">
        <v>10</v>
      </c>
      <c r="K11" s="371"/>
    </row>
    <row r="12" spans="1:11" ht="16.5" customHeight="1" x14ac:dyDescent="0.2">
      <c r="B12" s="390" t="s">
        <v>132</v>
      </c>
      <c r="C12" s="414" t="str">
        <f>'Labor Rates'!A20</f>
        <v>PR</v>
      </c>
      <c r="D12" s="383"/>
      <c r="E12" s="384"/>
      <c r="F12" s="384"/>
      <c r="G12" s="384"/>
      <c r="H12" s="415">
        <f t="shared" ref="H12:H22" si="0">D12*$D$10+E12*$E$10+F12*$F$10+G12*$G$10</f>
        <v>0</v>
      </c>
      <c r="I12" s="416">
        <f t="shared" ref="I12:I22" si="1">(D12*$D$11+E12*$E$11+F12*$F$11+G12*$G$11)/60</f>
        <v>0</v>
      </c>
      <c r="K12" s="373"/>
    </row>
    <row r="13" spans="1:11" ht="16.5" customHeight="1" x14ac:dyDescent="0.2">
      <c r="B13" s="391" t="s">
        <v>133</v>
      </c>
      <c r="C13" s="414" t="str">
        <f>'Labor Rates'!A21</f>
        <v>RLS</v>
      </c>
      <c r="D13" s="392"/>
      <c r="E13" s="393"/>
      <c r="F13" s="393"/>
      <c r="G13" s="393"/>
      <c r="H13" s="417">
        <f t="shared" si="0"/>
        <v>0</v>
      </c>
      <c r="I13" s="397">
        <f t="shared" si="1"/>
        <v>0</v>
      </c>
      <c r="K13" s="373"/>
    </row>
    <row r="14" spans="1:11" ht="16.5" customHeight="1" x14ac:dyDescent="0.2">
      <c r="B14" s="391" t="s">
        <v>133</v>
      </c>
      <c r="C14" s="414" t="str">
        <f>'Labor Rates'!A22</f>
        <v>ENV</v>
      </c>
      <c r="D14" s="392"/>
      <c r="E14" s="393"/>
      <c r="F14" s="393"/>
      <c r="G14" s="393"/>
      <c r="H14" s="417">
        <f t="shared" si="0"/>
        <v>0</v>
      </c>
      <c r="I14" s="397">
        <f t="shared" si="1"/>
        <v>0</v>
      </c>
      <c r="K14" s="373"/>
    </row>
    <row r="15" spans="1:11" ht="16.5" customHeight="1" x14ac:dyDescent="0.2">
      <c r="B15" s="391" t="s">
        <v>133</v>
      </c>
      <c r="C15" s="414" t="str">
        <f>'Labor Rates'!A23</f>
        <v>PM</v>
      </c>
      <c r="D15" s="392"/>
      <c r="E15" s="393"/>
      <c r="F15" s="393"/>
      <c r="G15" s="393"/>
      <c r="H15" s="417">
        <f t="shared" si="0"/>
        <v>0</v>
      </c>
      <c r="I15" s="397">
        <f t="shared" si="1"/>
        <v>0</v>
      </c>
      <c r="K15" s="373"/>
    </row>
    <row r="16" spans="1:11" ht="16.5" customHeight="1" x14ac:dyDescent="0.2">
      <c r="B16" s="391" t="s">
        <v>133</v>
      </c>
      <c r="C16" s="414" t="str">
        <f>'Labor Rates'!A24</f>
        <v>SENG</v>
      </c>
      <c r="D16" s="392"/>
      <c r="E16" s="393"/>
      <c r="F16" s="393"/>
      <c r="G16" s="393"/>
      <c r="H16" s="417">
        <f t="shared" si="0"/>
        <v>0</v>
      </c>
      <c r="I16" s="397">
        <f t="shared" si="1"/>
        <v>0</v>
      </c>
      <c r="K16" s="373"/>
    </row>
    <row r="17" spans="1:12" ht="16.5" customHeight="1" x14ac:dyDescent="0.2">
      <c r="B17" s="391" t="s">
        <v>133</v>
      </c>
      <c r="C17" s="414" t="str">
        <f>'Labor Rates'!A25</f>
        <v>ENG</v>
      </c>
      <c r="D17" s="392"/>
      <c r="E17" s="393"/>
      <c r="F17" s="393"/>
      <c r="G17" s="393"/>
      <c r="H17" s="417">
        <f t="shared" si="0"/>
        <v>0</v>
      </c>
      <c r="I17" s="397">
        <f t="shared" si="1"/>
        <v>0</v>
      </c>
      <c r="K17" s="373"/>
    </row>
    <row r="18" spans="1:12" ht="16.5" customHeight="1" x14ac:dyDescent="0.2">
      <c r="B18" s="391" t="s">
        <v>133</v>
      </c>
      <c r="C18" s="414" t="str">
        <f>'Labor Rates'!A26</f>
        <v>SDES</v>
      </c>
      <c r="D18" s="392"/>
      <c r="E18" s="393"/>
      <c r="F18" s="393"/>
      <c r="G18" s="393"/>
      <c r="H18" s="417">
        <f t="shared" si="0"/>
        <v>0</v>
      </c>
      <c r="I18" s="397">
        <f t="shared" si="1"/>
        <v>0</v>
      </c>
      <c r="K18" s="373"/>
    </row>
    <row r="19" spans="1:12" ht="16.5" customHeight="1" x14ac:dyDescent="0.2">
      <c r="B19" s="391" t="s">
        <v>133</v>
      </c>
      <c r="C19" s="414" t="str">
        <f>'Labor Rates'!A27</f>
        <v>ADM</v>
      </c>
      <c r="D19" s="392"/>
      <c r="E19" s="393"/>
      <c r="F19" s="393"/>
      <c r="G19" s="393"/>
      <c r="H19" s="417">
        <f t="shared" si="0"/>
        <v>0</v>
      </c>
      <c r="I19" s="397">
        <f t="shared" si="1"/>
        <v>0</v>
      </c>
      <c r="K19" s="373"/>
    </row>
    <row r="20" spans="1:12" ht="16.5" customHeight="1" x14ac:dyDescent="0.2">
      <c r="B20" s="391" t="s">
        <v>133</v>
      </c>
      <c r="C20" s="414" t="str">
        <f>'Labor Rates'!A28</f>
        <v>SPC</v>
      </c>
      <c r="D20" s="392"/>
      <c r="E20" s="393"/>
      <c r="F20" s="393"/>
      <c r="G20" s="393"/>
      <c r="H20" s="417">
        <f t="shared" si="0"/>
        <v>0</v>
      </c>
      <c r="I20" s="397">
        <f t="shared" si="1"/>
        <v>0</v>
      </c>
      <c r="K20" s="373"/>
    </row>
    <row r="21" spans="1:12" ht="16.5" customHeight="1" x14ac:dyDescent="0.2">
      <c r="B21" s="391" t="s">
        <v>133</v>
      </c>
      <c r="C21" s="414" t="str">
        <f>'Labor Rates'!A29</f>
        <v>SUR</v>
      </c>
      <c r="D21" s="418"/>
      <c r="E21" s="419"/>
      <c r="F21" s="419"/>
      <c r="G21" s="419"/>
      <c r="H21" s="417">
        <f t="shared" si="0"/>
        <v>0</v>
      </c>
      <c r="I21" s="397">
        <f t="shared" si="1"/>
        <v>0</v>
      </c>
      <c r="K21" s="373"/>
    </row>
    <row r="22" spans="1:12" ht="16.5" customHeight="1" thickBot="1" x14ac:dyDescent="0.25">
      <c r="B22" s="391" t="s">
        <v>133</v>
      </c>
      <c r="C22" s="414" t="str">
        <f>'Labor Rates'!A30</f>
        <v>STRE</v>
      </c>
      <c r="D22" s="420"/>
      <c r="E22" s="421"/>
      <c r="F22" s="421"/>
      <c r="G22" s="421"/>
      <c r="H22" s="422">
        <f t="shared" si="0"/>
        <v>0</v>
      </c>
      <c r="I22" s="400">
        <f t="shared" si="1"/>
        <v>0</v>
      </c>
      <c r="K22" s="373"/>
    </row>
    <row r="23" spans="1:12" ht="16.5" customHeight="1" thickBot="1" x14ac:dyDescent="0.3">
      <c r="B23" s="287"/>
      <c r="C23" s="287"/>
      <c r="D23" s="394"/>
      <c r="E23" s="373"/>
      <c r="F23" s="373"/>
      <c r="G23" s="395" t="s">
        <v>134</v>
      </c>
      <c r="H23" s="398">
        <f>SUM(H12:H22)</f>
        <v>0</v>
      </c>
      <c r="I23" s="399">
        <f>SUM(I12:I22)</f>
        <v>0</v>
      </c>
      <c r="K23" s="373"/>
    </row>
    <row r="24" spans="1:12" ht="15.75" thickBot="1" x14ac:dyDescent="0.25"/>
    <row r="25" spans="1:12" ht="15" customHeight="1" x14ac:dyDescent="0.2">
      <c r="A25" s="433" t="s">
        <v>135</v>
      </c>
      <c r="B25" s="423"/>
      <c r="C25" s="423"/>
      <c r="D25" s="423"/>
      <c r="E25" s="423"/>
      <c r="F25" s="423"/>
      <c r="G25" s="423"/>
      <c r="H25" s="423"/>
      <c r="I25" s="425"/>
      <c r="J25" s="427"/>
      <c r="K25" s="428"/>
      <c r="L25" s="428"/>
    </row>
    <row r="26" spans="1:12" ht="15" customHeight="1" x14ac:dyDescent="0.2">
      <c r="A26" s="376"/>
      <c r="B26" s="377"/>
      <c r="C26" s="377"/>
      <c r="D26" s="377"/>
      <c r="E26" s="377"/>
      <c r="F26" s="377"/>
      <c r="G26" s="377"/>
      <c r="H26" s="377"/>
      <c r="I26" s="378"/>
      <c r="J26" s="429"/>
      <c r="K26" s="430"/>
      <c r="L26" s="430"/>
    </row>
    <row r="27" spans="1:12" ht="15" customHeight="1" x14ac:dyDescent="0.2">
      <c r="A27" s="379"/>
      <c r="B27" s="424"/>
      <c r="C27" s="424"/>
      <c r="D27" s="424"/>
      <c r="E27" s="424"/>
      <c r="F27" s="424"/>
      <c r="G27" s="424"/>
      <c r="H27" s="424"/>
      <c r="I27" s="426"/>
      <c r="J27" s="431"/>
      <c r="K27" s="432"/>
      <c r="L27" s="432"/>
    </row>
    <row r="28" spans="1:12" ht="15" customHeight="1" x14ac:dyDescent="0.2">
      <c r="A28" s="379"/>
      <c r="B28" s="424"/>
      <c r="C28" s="424"/>
      <c r="D28" s="424"/>
      <c r="E28" s="424"/>
      <c r="F28" s="424"/>
      <c r="G28" s="424"/>
      <c r="H28" s="424"/>
      <c r="I28" s="426"/>
      <c r="J28" s="431"/>
      <c r="K28" s="432"/>
      <c r="L28" s="432"/>
    </row>
    <row r="29" spans="1:12" ht="15" customHeight="1" x14ac:dyDescent="0.2">
      <c r="A29" s="379"/>
      <c r="B29" s="424"/>
      <c r="C29" s="424"/>
      <c r="D29" s="424"/>
      <c r="E29" s="424"/>
      <c r="F29" s="424"/>
      <c r="G29" s="424"/>
      <c r="H29" s="424"/>
      <c r="I29" s="426"/>
      <c r="J29" s="431"/>
      <c r="K29" s="432"/>
      <c r="L29" s="432"/>
    </row>
    <row r="30" spans="1:12" ht="15" customHeight="1" x14ac:dyDescent="0.2">
      <c r="A30" s="379"/>
      <c r="B30" s="424"/>
      <c r="C30" s="424"/>
      <c r="D30" s="424"/>
      <c r="E30" s="424"/>
      <c r="F30" s="424"/>
      <c r="G30" s="424"/>
      <c r="H30" s="424"/>
      <c r="I30" s="426"/>
      <c r="J30" s="431"/>
      <c r="K30" s="432"/>
      <c r="L30" s="432"/>
    </row>
    <row r="31" spans="1:12" ht="15" customHeight="1" x14ac:dyDescent="0.2">
      <c r="A31" s="379"/>
      <c r="B31" s="424"/>
      <c r="C31" s="424"/>
      <c r="D31" s="424"/>
      <c r="E31" s="424"/>
      <c r="F31" s="424"/>
      <c r="G31" s="424"/>
      <c r="H31" s="424"/>
      <c r="I31" s="426"/>
      <c r="J31" s="431"/>
      <c r="K31" s="432"/>
      <c r="L31" s="432"/>
    </row>
    <row r="32" spans="1:12" ht="15" customHeight="1" x14ac:dyDescent="0.2">
      <c r="A32" s="379"/>
      <c r="B32" s="424"/>
      <c r="C32" s="424"/>
      <c r="D32" s="424"/>
      <c r="E32" s="424"/>
      <c r="F32" s="424"/>
      <c r="G32" s="424"/>
      <c r="H32" s="424"/>
      <c r="I32" s="426"/>
      <c r="J32" s="431"/>
      <c r="K32" s="432"/>
      <c r="L32" s="432"/>
    </row>
    <row r="33" spans="1:12" ht="15" customHeight="1" x14ac:dyDescent="0.2">
      <c r="A33" s="379"/>
      <c r="B33" s="424"/>
      <c r="C33" s="424"/>
      <c r="D33" s="424"/>
      <c r="E33" s="424"/>
      <c r="F33" s="424"/>
      <c r="G33" s="424"/>
      <c r="H33" s="424"/>
      <c r="I33" s="426"/>
      <c r="J33" s="431"/>
      <c r="K33" s="432"/>
      <c r="L33" s="432"/>
    </row>
    <row r="34" spans="1:12" ht="15" customHeight="1" x14ac:dyDescent="0.2">
      <c r="A34" s="379"/>
      <c r="B34" s="424"/>
      <c r="C34" s="424"/>
      <c r="D34" s="424"/>
      <c r="E34" s="424"/>
      <c r="F34" s="424"/>
      <c r="G34" s="424"/>
      <c r="H34" s="424"/>
      <c r="I34" s="426"/>
      <c r="J34" s="431"/>
      <c r="K34" s="432"/>
      <c r="L34" s="432"/>
    </row>
    <row r="35" spans="1:12" ht="15" customHeight="1" x14ac:dyDescent="0.2">
      <c r="A35" s="379"/>
      <c r="B35" s="424"/>
      <c r="C35" s="424"/>
      <c r="D35" s="424"/>
      <c r="E35" s="424"/>
      <c r="F35" s="424"/>
      <c r="G35" s="424"/>
      <c r="H35" s="424"/>
      <c r="I35" s="426"/>
      <c r="J35" s="431"/>
      <c r="K35" s="432"/>
      <c r="L35" s="432"/>
    </row>
    <row r="36" spans="1:12" ht="15" customHeight="1" x14ac:dyDescent="0.2">
      <c r="A36" s="379"/>
      <c r="B36" s="424"/>
      <c r="C36" s="424"/>
      <c r="D36" s="424"/>
      <c r="E36" s="424"/>
      <c r="F36" s="424"/>
      <c r="G36" s="424"/>
      <c r="H36" s="424"/>
      <c r="I36" s="426"/>
      <c r="J36" s="431"/>
      <c r="K36" s="432"/>
      <c r="L36" s="432"/>
    </row>
  </sheetData>
  <mergeCells count="3">
    <mergeCell ref="H10:I10"/>
    <mergeCell ref="A1:F1"/>
    <mergeCell ref="G1:K1"/>
  </mergeCells>
  <conditionalFormatting sqref="D10:D19 D22">
    <cfRule type="expression" dxfId="54" priority="25" stopIfTrue="1">
      <formula>ISBLANK(D10)</formula>
    </cfRule>
  </conditionalFormatting>
  <conditionalFormatting sqref="E10:E19 E22">
    <cfRule type="expression" dxfId="53" priority="22" stopIfTrue="1">
      <formula>ISBLANK(E10)</formula>
    </cfRule>
  </conditionalFormatting>
  <conditionalFormatting sqref="F10:F19 F22">
    <cfRule type="expression" dxfId="52" priority="19" stopIfTrue="1">
      <formula>ISBLANK(F10)</formula>
    </cfRule>
  </conditionalFormatting>
  <conditionalFormatting sqref="G10:G19 G22">
    <cfRule type="expression" dxfId="51" priority="16" stopIfTrue="1">
      <formula>ISBLANK(G10)</formula>
    </cfRule>
  </conditionalFormatting>
  <conditionalFormatting sqref="G21">
    <cfRule type="expression" dxfId="50" priority="1" stopIfTrue="1">
      <formula>NOT(ISBLANK(G21))</formula>
    </cfRule>
    <cfRule type="expression" dxfId="49" priority="2" stopIfTrue="1">
      <formula>NOT((H21)=" ")</formula>
    </cfRule>
  </conditionalFormatting>
  <conditionalFormatting sqref="D20">
    <cfRule type="expression" dxfId="48" priority="12" stopIfTrue="1">
      <formula>ISBLANK(D20)</formula>
    </cfRule>
  </conditionalFormatting>
  <conditionalFormatting sqref="D21">
    <cfRule type="expression" dxfId="47" priority="10" stopIfTrue="1">
      <formula>NOT(ISBLANK(D21))</formula>
    </cfRule>
    <cfRule type="expression" dxfId="46" priority="11" stopIfTrue="1">
      <formula>NOT((E21)=" ")</formula>
    </cfRule>
  </conditionalFormatting>
  <conditionalFormatting sqref="E20">
    <cfRule type="expression" dxfId="45" priority="9" stopIfTrue="1">
      <formula>ISBLANK(E20)</formula>
    </cfRule>
  </conditionalFormatting>
  <conditionalFormatting sqref="E21">
    <cfRule type="expression" dxfId="44" priority="7" stopIfTrue="1">
      <formula>NOT(ISBLANK(E21))</formula>
    </cfRule>
    <cfRule type="expression" dxfId="43" priority="8" stopIfTrue="1">
      <formula>NOT((F21)=" ")</formula>
    </cfRule>
  </conditionalFormatting>
  <conditionalFormatting sqref="F20">
    <cfRule type="expression" dxfId="42" priority="6" stopIfTrue="1">
      <formula>ISBLANK(F20)</formula>
    </cfRule>
  </conditionalFormatting>
  <conditionalFormatting sqref="F21">
    <cfRule type="expression" dxfId="41" priority="4" stopIfTrue="1">
      <formula>NOT(ISBLANK(F21))</formula>
    </cfRule>
    <cfRule type="expression" dxfId="40" priority="5" stopIfTrue="1">
      <formula>NOT((G21)=" ")</formula>
    </cfRule>
  </conditionalFormatting>
  <conditionalFormatting sqref="G20">
    <cfRule type="expression" dxfId="39" priority="3" stopIfTrue="1">
      <formula>ISBLANK(G20)</formula>
    </cfRule>
  </conditionalFormatting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V155"/>
  <sheetViews>
    <sheetView showGridLines="0" showZeros="0" view="pageBreakPreview" zoomScale="85" zoomScaleNormal="100" zoomScaleSheetLayoutView="85" workbookViewId="0">
      <selection activeCell="J21" sqref="J21:L21"/>
    </sheetView>
  </sheetViews>
  <sheetFormatPr defaultColWidth="4.7109375" defaultRowHeight="15" x14ac:dyDescent="0.2"/>
  <cols>
    <col min="1" max="1" width="8.140625" style="1" customWidth="1"/>
    <col min="2" max="2" width="4" style="1" customWidth="1"/>
    <col min="3" max="3" width="20.85546875" style="1" customWidth="1"/>
    <col min="4" max="4" width="11.7109375" style="1" customWidth="1"/>
    <col min="5" max="5" width="6.5703125" style="1" customWidth="1"/>
    <col min="6" max="6" width="6" style="1" customWidth="1"/>
    <col min="7" max="7" width="2.85546875" style="1" customWidth="1"/>
    <col min="8" max="8" width="3.5703125" style="1" customWidth="1"/>
    <col min="9" max="9" width="15.5703125" style="1" customWidth="1"/>
    <col min="10" max="10" width="3.85546875" style="1" customWidth="1"/>
    <col min="11" max="11" width="11.7109375" style="1" customWidth="1"/>
    <col min="12" max="12" width="3.28515625" style="1" customWidth="1"/>
    <col min="13" max="13" width="1.7109375" style="1" customWidth="1"/>
    <col min="14" max="14" width="13.5703125" style="1" customWidth="1"/>
    <col min="15" max="15" width="2.28515625" style="1" customWidth="1"/>
    <col min="16" max="16" width="22.85546875" style="1" customWidth="1"/>
    <col min="17" max="17" width="3.42578125" style="95" customWidth="1"/>
    <col min="18" max="18" width="4.7109375" style="1" customWidth="1"/>
    <col min="19" max="19" width="7.7109375" style="1" customWidth="1"/>
    <col min="20" max="22" width="4.7109375" style="1" customWidth="1"/>
    <col min="23" max="23" width="4.140625" style="1" customWidth="1"/>
    <col min="24" max="27" width="4.7109375" style="1" customWidth="1"/>
    <col min="28" max="28" width="7.5703125" style="1" customWidth="1"/>
    <col min="29" max="29" width="4.7109375" style="1" customWidth="1"/>
    <col min="30" max="30" width="7.140625" style="1" customWidth="1"/>
    <col min="31" max="31" width="4.7109375" style="1" customWidth="1"/>
    <col min="32" max="32" width="9.140625" style="1" customWidth="1"/>
    <col min="33" max="16384" width="4.7109375" style="1"/>
  </cols>
  <sheetData>
    <row r="1" spans="1:47" ht="35.25" customHeight="1" x14ac:dyDescent="0.5">
      <c r="A1" s="503" t="s">
        <v>144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365"/>
      <c r="R1" s="365"/>
      <c r="S1" s="365"/>
      <c r="T1" s="365"/>
      <c r="U1" s="365"/>
      <c r="V1" s="365"/>
      <c r="W1" s="365"/>
      <c r="X1" s="94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</row>
    <row r="2" spans="1:47" ht="35.25" customHeight="1" x14ac:dyDescent="0.5">
      <c r="A2" s="512" t="s">
        <v>32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113"/>
      <c r="R2" s="93"/>
      <c r="S2" s="94"/>
      <c r="T2" s="94"/>
      <c r="U2" s="94"/>
      <c r="V2" s="94"/>
      <c r="W2" s="94"/>
      <c r="X2" s="94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</row>
    <row r="3" spans="1:47" ht="19.5" customHeight="1" x14ac:dyDescent="0.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157"/>
      <c r="N3" s="157"/>
      <c r="O3" s="157"/>
      <c r="P3" s="68"/>
      <c r="Q3" s="96"/>
      <c r="R3" s="97"/>
      <c r="S3" s="98"/>
      <c r="T3" s="98"/>
      <c r="U3" s="98"/>
      <c r="V3" s="98"/>
      <c r="W3" s="98"/>
      <c r="X3" s="98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</row>
    <row r="4" spans="1:47" ht="19.5" customHeight="1" thickBot="1" x14ac:dyDescent="0.4">
      <c r="A4" s="65"/>
      <c r="B4" s="64"/>
      <c r="C4" s="69" t="s">
        <v>74</v>
      </c>
      <c r="D4" s="513">
        <f>'Consultant Estimate of Hours'!D4:R4</f>
        <v>0</v>
      </c>
      <c r="E4" s="514"/>
      <c r="F4" s="514"/>
      <c r="G4" s="514"/>
      <c r="H4" s="514"/>
      <c r="I4" s="514"/>
      <c r="J4" s="514"/>
      <c r="K4" s="514"/>
      <c r="L4" s="514"/>
      <c r="M4" s="514"/>
      <c r="N4" s="193"/>
      <c r="O4" s="193"/>
      <c r="P4" s="193"/>
      <c r="R4" s="97"/>
      <c r="S4" s="98"/>
      <c r="T4" s="98"/>
      <c r="U4" s="98"/>
      <c r="V4" s="98"/>
      <c r="W4" s="98"/>
      <c r="X4" s="98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</row>
    <row r="5" spans="1:47" ht="19.5" customHeight="1" thickBot="1" x14ac:dyDescent="0.3">
      <c r="A5" s="65"/>
      <c r="B5" s="66"/>
      <c r="C5" s="70" t="s">
        <v>75</v>
      </c>
      <c r="D5" s="509">
        <f>+'Consultant Estimate of Hours'!D5:R5</f>
        <v>0</v>
      </c>
      <c r="E5" s="509"/>
      <c r="F5" s="509"/>
      <c r="G5" s="509"/>
      <c r="H5" s="509"/>
      <c r="I5" s="509"/>
      <c r="J5" s="509"/>
      <c r="K5" s="509"/>
      <c r="L5" s="509"/>
      <c r="M5" s="509"/>
      <c r="N5" s="194"/>
      <c r="O5" s="194"/>
      <c r="P5" s="194"/>
      <c r="R5" s="91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</row>
    <row r="6" spans="1:47" ht="19.5" customHeight="1" thickBot="1" x14ac:dyDescent="0.3">
      <c r="A6" s="65"/>
      <c r="B6" s="65"/>
      <c r="C6" s="69" t="s">
        <v>76</v>
      </c>
      <c r="D6" s="509">
        <f>+'Consultant Estimate of Hours'!D6:R6</f>
        <v>0</v>
      </c>
      <c r="E6" s="509"/>
      <c r="F6" s="509"/>
      <c r="G6" s="509"/>
      <c r="H6" s="509"/>
      <c r="I6" s="509"/>
      <c r="J6" s="509"/>
      <c r="K6" s="509"/>
      <c r="L6" s="509"/>
      <c r="M6" s="509"/>
      <c r="N6" s="194"/>
      <c r="O6" s="194"/>
      <c r="P6" s="194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</row>
    <row r="7" spans="1:47" ht="19.5" customHeight="1" thickBot="1" x14ac:dyDescent="0.3">
      <c r="A7" s="65"/>
      <c r="B7" s="65"/>
      <c r="C7" s="69" t="s">
        <v>77</v>
      </c>
      <c r="D7" s="241">
        <f>'Consultant Estimate of Hours'!D7:R7</f>
        <v>0</v>
      </c>
      <c r="E7" s="241"/>
      <c r="F7" s="241"/>
      <c r="G7" s="241"/>
      <c r="H7" s="241"/>
      <c r="I7" s="241"/>
      <c r="J7" s="241"/>
      <c r="K7" s="241"/>
      <c r="L7" s="241"/>
      <c r="M7" s="241"/>
      <c r="N7" s="195"/>
      <c r="O7" s="195"/>
      <c r="P7" s="1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</row>
    <row r="8" spans="1:47" ht="19.5" customHeight="1" thickBot="1" x14ac:dyDescent="0.3">
      <c r="A8" s="65"/>
      <c r="B8" s="65"/>
      <c r="C8" s="69" t="s">
        <v>78</v>
      </c>
      <c r="D8" s="241">
        <f>+'Consultant Estimate of Hours'!D8:R8</f>
        <v>0</v>
      </c>
      <c r="E8" s="241"/>
      <c r="F8" s="241"/>
      <c r="G8" s="241"/>
      <c r="H8" s="241"/>
      <c r="I8" s="241"/>
      <c r="J8" s="241"/>
      <c r="K8" s="241"/>
      <c r="L8" s="241"/>
      <c r="M8" s="241"/>
      <c r="N8" s="196"/>
      <c r="O8" s="196"/>
      <c r="P8" s="196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</row>
    <row r="9" spans="1:47" ht="19.5" customHeight="1" thickBot="1" x14ac:dyDescent="0.3">
      <c r="A9" s="65"/>
      <c r="B9" s="67"/>
      <c r="C9" s="69" t="s">
        <v>80</v>
      </c>
      <c r="D9" s="241">
        <f>+'Consultant Estimate of Hours'!D9:R9</f>
        <v>0</v>
      </c>
      <c r="E9" s="242"/>
      <c r="F9" s="242"/>
      <c r="G9" s="242"/>
      <c r="H9" s="242"/>
      <c r="I9" s="242"/>
      <c r="J9" s="242"/>
      <c r="K9" s="242"/>
      <c r="L9" s="242"/>
      <c r="M9" s="242"/>
      <c r="N9" s="197"/>
      <c r="O9" s="197"/>
      <c r="P9" s="197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</row>
    <row r="10" spans="1:47" ht="19.5" customHeight="1" thickBot="1" x14ac:dyDescent="0.3">
      <c r="A10" s="65"/>
      <c r="B10" s="67"/>
      <c r="C10" s="69" t="s">
        <v>79</v>
      </c>
      <c r="D10" s="241">
        <f>+'Consultant Estimate of Hours'!D10:R10</f>
        <v>0</v>
      </c>
      <c r="E10" s="242"/>
      <c r="F10" s="242"/>
      <c r="G10" s="242"/>
      <c r="H10" s="242"/>
      <c r="I10" s="242"/>
      <c r="J10" s="242"/>
      <c r="K10" s="242"/>
      <c r="L10" s="242"/>
      <c r="M10" s="242"/>
      <c r="N10" s="197"/>
      <c r="O10" s="197"/>
      <c r="P10" s="197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</row>
    <row r="11" spans="1:47" ht="19.5" customHeight="1" thickBot="1" x14ac:dyDescent="0.3">
      <c r="A11" s="65"/>
      <c r="B11" s="67"/>
      <c r="C11" s="159" t="s">
        <v>103</v>
      </c>
      <c r="D11" s="241">
        <f>+'Consultant Estimate of Hours'!D11:R11</f>
        <v>0</v>
      </c>
      <c r="E11" s="242"/>
      <c r="F11" s="242"/>
      <c r="G11" s="242"/>
      <c r="H11" s="242"/>
      <c r="I11" s="242"/>
      <c r="J11" s="242"/>
      <c r="K11" s="242"/>
      <c r="L11" s="242"/>
      <c r="M11" s="242"/>
      <c r="N11" s="197"/>
      <c r="O11" s="197"/>
      <c r="P11" s="197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</row>
    <row r="12" spans="1:47" ht="19.5" customHeight="1" thickBot="1" x14ac:dyDescent="0.3">
      <c r="A12" s="65"/>
      <c r="B12" s="67"/>
      <c r="C12" s="69" t="s">
        <v>79</v>
      </c>
      <c r="D12" s="241">
        <f>+'Consultant Estimate of Hours'!D12:R12</f>
        <v>0</v>
      </c>
      <c r="E12" s="242"/>
      <c r="F12" s="242"/>
      <c r="G12" s="242"/>
      <c r="H12" s="242"/>
      <c r="I12" s="242"/>
      <c r="J12" s="242"/>
      <c r="K12" s="242"/>
      <c r="L12" s="242"/>
      <c r="M12" s="242"/>
      <c r="N12" s="197"/>
      <c r="O12" s="197"/>
      <c r="P12" s="197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</row>
    <row r="13" spans="1:47" ht="19.5" customHeight="1" thickBot="1" x14ac:dyDescent="0.3">
      <c r="A13" s="65"/>
      <c r="B13" s="67"/>
      <c r="C13" s="159" t="s">
        <v>145</v>
      </c>
      <c r="D13" s="241">
        <f>'Consultant Estimate of Hours'!D13:R13</f>
        <v>0</v>
      </c>
      <c r="E13" s="242"/>
      <c r="F13" s="242"/>
      <c r="G13" s="242"/>
      <c r="H13" s="242"/>
      <c r="I13" s="242"/>
      <c r="J13" s="242"/>
      <c r="K13" s="242"/>
      <c r="L13" s="242"/>
      <c r="M13" s="242"/>
      <c r="N13" s="197"/>
      <c r="O13" s="197"/>
      <c r="P13" s="197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</row>
    <row r="14" spans="1:47" ht="19.5" customHeight="1" thickBot="1" x14ac:dyDescent="0.3">
      <c r="A14" s="65"/>
      <c r="B14" s="67"/>
      <c r="C14" s="69" t="s">
        <v>79</v>
      </c>
      <c r="D14" s="241">
        <f>'Consultant Estimate of Hours'!D14:R14</f>
        <v>0</v>
      </c>
      <c r="E14" s="242"/>
      <c r="F14" s="242"/>
      <c r="G14" s="242"/>
      <c r="H14" s="242"/>
      <c r="I14" s="242"/>
      <c r="J14" s="242"/>
      <c r="K14" s="242"/>
      <c r="L14" s="242"/>
      <c r="M14" s="242"/>
      <c r="N14" s="197"/>
      <c r="O14" s="197"/>
      <c r="P14" s="197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</row>
    <row r="15" spans="1:47" ht="19.5" customHeight="1" thickBot="1" x14ac:dyDescent="0.3">
      <c r="A15" s="65"/>
      <c r="B15" s="67"/>
      <c r="C15" s="71" t="s">
        <v>81</v>
      </c>
      <c r="D15" s="284">
        <f>'Consultant Estimate of Hours'!D15:R15</f>
        <v>0</v>
      </c>
      <c r="E15" s="243"/>
      <c r="F15" s="243"/>
      <c r="G15" s="243"/>
      <c r="H15" s="243"/>
      <c r="I15" s="243"/>
      <c r="J15" s="243"/>
      <c r="K15" s="243"/>
      <c r="L15" s="243"/>
      <c r="M15" s="243"/>
      <c r="N15" s="198"/>
      <c r="O15" s="198"/>
      <c r="P15" s="198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</row>
    <row r="16" spans="1:47" ht="17.100000000000001" customHeight="1" x14ac:dyDescent="0.25">
      <c r="A16" s="158"/>
      <c r="B16" s="164"/>
      <c r="C16" s="164"/>
      <c r="D16" s="164"/>
      <c r="E16" s="167"/>
      <c r="F16" s="167"/>
      <c r="G16" s="167"/>
      <c r="H16" s="167"/>
      <c r="I16" s="167"/>
      <c r="J16" s="167"/>
      <c r="K16" s="167"/>
      <c r="L16" s="167"/>
      <c r="M16" s="168"/>
      <c r="N16" s="165"/>
      <c r="O16" s="166"/>
      <c r="P16" s="60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</row>
    <row r="17" spans="1:47" ht="17.100000000000001" customHeight="1" thickBot="1" x14ac:dyDescent="0.25">
      <c r="A17" s="58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163"/>
      <c r="N17" s="162"/>
      <c r="O17" s="163"/>
      <c r="P17" s="77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</row>
    <row r="18" spans="1:47" s="45" customFormat="1" ht="15" customHeight="1" x14ac:dyDescent="0.25">
      <c r="A18" s="505" t="s">
        <v>14</v>
      </c>
      <c r="B18" s="506"/>
      <c r="C18" s="506"/>
      <c r="D18" s="506"/>
      <c r="E18" s="506"/>
      <c r="F18" s="506"/>
      <c r="G18" s="506"/>
      <c r="H18" s="506"/>
      <c r="I18" s="507"/>
      <c r="J18" s="517" t="s">
        <v>10</v>
      </c>
      <c r="K18" s="518"/>
      <c r="L18" s="519"/>
      <c r="M18" s="523" t="s">
        <v>54</v>
      </c>
      <c r="N18" s="524"/>
      <c r="O18" s="525"/>
      <c r="P18" s="515" t="s">
        <v>2</v>
      </c>
      <c r="Q18" s="90"/>
      <c r="R18" s="91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</row>
    <row r="19" spans="1:47" s="45" customFormat="1" ht="15" customHeight="1" x14ac:dyDescent="0.25">
      <c r="A19" s="204" t="s">
        <v>0</v>
      </c>
      <c r="B19" s="205" t="s">
        <v>1</v>
      </c>
      <c r="C19" s="205"/>
      <c r="D19" s="206"/>
      <c r="E19" s="206"/>
      <c r="F19" s="206"/>
      <c r="G19" s="206"/>
      <c r="H19" s="206"/>
      <c r="I19" s="206"/>
      <c r="J19" s="520"/>
      <c r="K19" s="521"/>
      <c r="L19" s="522"/>
      <c r="M19" s="526"/>
      <c r="N19" s="527"/>
      <c r="O19" s="528"/>
      <c r="P19" s="516"/>
      <c r="Q19" s="90"/>
      <c r="R19" s="91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ht="15" customHeight="1" x14ac:dyDescent="0.2">
      <c r="A20" s="201" t="str">
        <f>A37</f>
        <v>PR</v>
      </c>
      <c r="B20" s="508" t="str">
        <f>C37</f>
        <v>Principal</v>
      </c>
      <c r="C20" s="492"/>
      <c r="D20" s="492"/>
      <c r="E20" s="492"/>
      <c r="F20" s="492"/>
      <c r="G20" s="492"/>
      <c r="H20" s="492"/>
      <c r="I20" s="493"/>
      <c r="J20" s="494">
        <f>'Consultant Estimate of Hours'!L33</f>
        <v>0</v>
      </c>
      <c r="K20" s="495"/>
      <c r="L20" s="496"/>
      <c r="M20" s="488">
        <f>P48</f>
        <v>0</v>
      </c>
      <c r="N20" s="489"/>
      <c r="O20" s="490"/>
      <c r="P20" s="207">
        <f>IF(M20="ERROR"," ",J20*M20)</f>
        <v>0</v>
      </c>
      <c r="Q20" s="90"/>
      <c r="R20" s="91"/>
      <c r="S20" s="95"/>
      <c r="T20" s="95"/>
      <c r="U20" s="95"/>
      <c r="V20" s="95"/>
      <c r="W20" s="95"/>
      <c r="X20" s="510"/>
      <c r="Y20" s="510"/>
      <c r="Z20" s="510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ht="15" customHeight="1" x14ac:dyDescent="0.2">
      <c r="A21" s="78" t="str">
        <f>A38</f>
        <v>RLS</v>
      </c>
      <c r="B21" s="491" t="str">
        <f>C38</f>
        <v>Registered Land Suveyor</v>
      </c>
      <c r="C21" s="492"/>
      <c r="D21" s="492"/>
      <c r="E21" s="492"/>
      <c r="F21" s="492"/>
      <c r="G21" s="492"/>
      <c r="H21" s="492"/>
      <c r="I21" s="493"/>
      <c r="J21" s="494">
        <f>'Consultant Estimate of Hours'!M33</f>
        <v>0</v>
      </c>
      <c r="K21" s="495"/>
      <c r="L21" s="496"/>
      <c r="M21" s="488">
        <f>P54</f>
        <v>0</v>
      </c>
      <c r="N21" s="489"/>
      <c r="O21" s="490"/>
      <c r="P21" s="207">
        <f t="shared" ref="P21:P30" si="0">IF(M21="ERROR"," ",J21*M21)</f>
        <v>0</v>
      </c>
      <c r="Q21" s="90"/>
      <c r="R21" s="91"/>
      <c r="S21" s="95"/>
      <c r="T21" s="95"/>
      <c r="U21" s="95"/>
      <c r="V21" s="95"/>
      <c r="W21" s="95"/>
      <c r="X21" s="510"/>
      <c r="Y21" s="510"/>
      <c r="Z21" s="510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" customHeight="1" x14ac:dyDescent="0.2">
      <c r="A22" s="78" t="str">
        <f>A39</f>
        <v>ENV</v>
      </c>
      <c r="B22" s="491" t="str">
        <f>C39</f>
        <v>Environmental Scientist</v>
      </c>
      <c r="C22" s="492"/>
      <c r="D22" s="492"/>
      <c r="E22" s="492"/>
      <c r="F22" s="492"/>
      <c r="G22" s="492"/>
      <c r="H22" s="492"/>
      <c r="I22" s="493"/>
      <c r="J22" s="494">
        <f>'Consultant Estimate of Hours'!N33</f>
        <v>0</v>
      </c>
      <c r="K22" s="495"/>
      <c r="L22" s="496"/>
      <c r="M22" s="488">
        <f>P60</f>
        <v>0</v>
      </c>
      <c r="N22" s="489"/>
      <c r="O22" s="490"/>
      <c r="P22" s="207">
        <f t="shared" si="0"/>
        <v>0</v>
      </c>
      <c r="Q22" s="90"/>
      <c r="R22" s="91"/>
      <c r="S22" s="95"/>
      <c r="T22" s="95"/>
      <c r="U22" s="95"/>
      <c r="V22" s="95"/>
      <c r="W22" s="95"/>
      <c r="X22" s="95"/>
      <c r="Y22" s="99"/>
      <c r="Z22" s="99"/>
      <c r="AA22" s="95"/>
      <c r="AB22" s="100"/>
      <c r="AC22" s="95"/>
      <c r="AD22" s="100"/>
      <c r="AE22" s="95"/>
      <c r="AF22" s="100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</row>
    <row r="23" spans="1:47" ht="15" customHeight="1" x14ac:dyDescent="0.2">
      <c r="A23" s="78" t="str">
        <f>F37</f>
        <v>PM</v>
      </c>
      <c r="B23" s="491" t="str">
        <f>I37</f>
        <v>Project Manager</v>
      </c>
      <c r="C23" s="492"/>
      <c r="D23" s="492"/>
      <c r="E23" s="492"/>
      <c r="F23" s="492"/>
      <c r="G23" s="492"/>
      <c r="H23" s="492"/>
      <c r="I23" s="493"/>
      <c r="J23" s="494">
        <f>'Consultant Estimate of Hours'!O33</f>
        <v>0</v>
      </c>
      <c r="K23" s="495"/>
      <c r="L23" s="496"/>
      <c r="M23" s="488">
        <f>P66</f>
        <v>0</v>
      </c>
      <c r="N23" s="489"/>
      <c r="O23" s="490"/>
      <c r="P23" s="207">
        <f t="shared" si="0"/>
        <v>0</v>
      </c>
      <c r="Q23" s="90"/>
      <c r="R23" s="91"/>
      <c r="S23" s="95"/>
      <c r="T23" s="95"/>
      <c r="U23" s="95"/>
      <c r="V23" s="95"/>
      <c r="W23" s="95"/>
      <c r="X23" s="95"/>
      <c r="Y23" s="99"/>
      <c r="Z23" s="99"/>
      <c r="AA23" s="95"/>
      <c r="AB23" s="100"/>
      <c r="AC23" s="95"/>
      <c r="AD23" s="100"/>
      <c r="AE23" s="95"/>
      <c r="AF23" s="100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</row>
    <row r="24" spans="1:47" ht="15" customHeight="1" x14ac:dyDescent="0.2">
      <c r="A24" s="78" t="s">
        <v>112</v>
      </c>
      <c r="B24" s="491" t="s">
        <v>113</v>
      </c>
      <c r="C24" s="492"/>
      <c r="D24" s="492"/>
      <c r="E24" s="492"/>
      <c r="F24" s="492"/>
      <c r="G24" s="492"/>
      <c r="H24" s="492"/>
      <c r="I24" s="493"/>
      <c r="J24" s="494">
        <f>'Consultant Estimate of Hours'!P33</f>
        <v>0</v>
      </c>
      <c r="K24" s="495">
        <f>'Consultant Estimate of Hours'!P33</f>
        <v>0</v>
      </c>
      <c r="L24" s="496"/>
      <c r="M24" s="488">
        <f>P72</f>
        <v>0</v>
      </c>
      <c r="N24" s="489"/>
      <c r="O24" s="490"/>
      <c r="P24" s="207">
        <f t="shared" si="0"/>
        <v>0</v>
      </c>
      <c r="Q24" s="90"/>
      <c r="R24" s="200"/>
      <c r="S24" s="95"/>
      <c r="T24" s="95"/>
      <c r="U24" s="95"/>
      <c r="V24" s="95"/>
      <c r="W24" s="95"/>
      <c r="X24" s="95"/>
      <c r="Y24" s="203"/>
      <c r="Z24" s="203"/>
      <c r="AA24" s="95"/>
      <c r="AB24" s="100"/>
      <c r="AC24" s="95"/>
      <c r="AD24" s="100"/>
      <c r="AE24" s="95"/>
      <c r="AF24" s="100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</row>
    <row r="25" spans="1:47" ht="15" customHeight="1" x14ac:dyDescent="0.2">
      <c r="A25" s="79" t="str">
        <f>F38</f>
        <v>ENG</v>
      </c>
      <c r="B25" s="491" t="str">
        <f>I38</f>
        <v>Engineer</v>
      </c>
      <c r="C25" s="492"/>
      <c r="D25" s="492"/>
      <c r="E25" s="492"/>
      <c r="F25" s="492"/>
      <c r="G25" s="492"/>
      <c r="H25" s="492"/>
      <c r="I25" s="493"/>
      <c r="J25" s="494">
        <f>'Consultant Estimate of Hours'!Q33</f>
        <v>0</v>
      </c>
      <c r="K25" s="495"/>
      <c r="L25" s="496"/>
      <c r="M25" s="488">
        <f>P78</f>
        <v>0</v>
      </c>
      <c r="N25" s="489"/>
      <c r="O25" s="490"/>
      <c r="P25" s="207">
        <f t="shared" si="0"/>
        <v>0</v>
      </c>
      <c r="Q25" s="90"/>
      <c r="R25" s="91"/>
      <c r="S25" s="95"/>
      <c r="T25" s="95"/>
      <c r="U25" s="95"/>
      <c r="V25" s="95"/>
      <c r="W25" s="95"/>
      <c r="X25" s="511"/>
      <c r="Y25" s="511"/>
      <c r="Z25" s="511"/>
      <c r="AA25" s="95"/>
      <c r="AB25" s="95"/>
      <c r="AC25" s="95"/>
      <c r="AD25" s="100"/>
      <c r="AE25" s="95"/>
      <c r="AF25" s="100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</row>
    <row r="26" spans="1:47" ht="15" customHeight="1" x14ac:dyDescent="0.2">
      <c r="A26" s="79" t="str">
        <f>F39</f>
        <v>SDES</v>
      </c>
      <c r="B26" s="491" t="str">
        <f>I39</f>
        <v>Senior Designer/Technician</v>
      </c>
      <c r="C26" s="492"/>
      <c r="D26" s="492"/>
      <c r="E26" s="492"/>
      <c r="F26" s="492"/>
      <c r="G26" s="492"/>
      <c r="H26" s="492"/>
      <c r="I26" s="493"/>
      <c r="J26" s="494">
        <f>'Consultant Estimate of Hours'!R33</f>
        <v>0</v>
      </c>
      <c r="K26" s="495"/>
      <c r="L26" s="496"/>
      <c r="M26" s="488">
        <f>P84</f>
        <v>0</v>
      </c>
      <c r="N26" s="489"/>
      <c r="O26" s="490"/>
      <c r="P26" s="207">
        <f t="shared" si="0"/>
        <v>0</v>
      </c>
      <c r="Q26" s="90"/>
      <c r="R26" s="91"/>
      <c r="S26" s="95"/>
      <c r="T26" s="95"/>
      <c r="U26" s="95"/>
      <c r="V26" s="95"/>
      <c r="W26" s="95"/>
      <c r="X26" s="511"/>
      <c r="Y26" s="511"/>
      <c r="Z26" s="511"/>
      <c r="AA26" s="95"/>
      <c r="AB26" s="95"/>
      <c r="AC26" s="95"/>
      <c r="AD26" s="100"/>
      <c r="AE26" s="95"/>
      <c r="AF26" s="100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</row>
    <row r="27" spans="1:47" ht="15" customHeight="1" x14ac:dyDescent="0.2">
      <c r="A27" s="411" t="str">
        <f>A40</f>
        <v>ADM</v>
      </c>
      <c r="B27" s="491" t="str">
        <f>C40</f>
        <v>Administrative</v>
      </c>
      <c r="C27" s="492"/>
      <c r="D27" s="492"/>
      <c r="E27" s="492"/>
      <c r="F27" s="492"/>
      <c r="G27" s="492"/>
      <c r="H27" s="492"/>
      <c r="I27" s="493"/>
      <c r="J27" s="494">
        <f>'Consultant Estimate of Hours'!S33</f>
        <v>0</v>
      </c>
      <c r="K27" s="495"/>
      <c r="L27" s="496"/>
      <c r="M27" s="488">
        <f>P90</f>
        <v>0</v>
      </c>
      <c r="N27" s="489"/>
      <c r="O27" s="490"/>
      <c r="P27" s="207">
        <f t="shared" si="0"/>
        <v>0</v>
      </c>
      <c r="Q27" s="90"/>
      <c r="R27" s="91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100"/>
      <c r="AE27" s="95"/>
      <c r="AF27" s="100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</row>
    <row r="28" spans="1:47" ht="15" customHeight="1" x14ac:dyDescent="0.2">
      <c r="A28" s="80" t="str">
        <f>N37</f>
        <v>SPC</v>
      </c>
      <c r="B28" s="491" t="str">
        <f>P37</f>
        <v xml:space="preserve">Survey Party Chief </v>
      </c>
      <c r="C28" s="492"/>
      <c r="D28" s="492"/>
      <c r="E28" s="492"/>
      <c r="F28" s="492"/>
      <c r="G28" s="492"/>
      <c r="H28" s="492"/>
      <c r="I28" s="493"/>
      <c r="J28" s="494">
        <f>'Consultant Estimate of Hours'!T33</f>
        <v>0</v>
      </c>
      <c r="K28" s="495"/>
      <c r="L28" s="496"/>
      <c r="M28" s="488">
        <f>P96</f>
        <v>0</v>
      </c>
      <c r="N28" s="489"/>
      <c r="O28" s="490"/>
      <c r="P28" s="207">
        <f t="shared" si="0"/>
        <v>0</v>
      </c>
      <c r="Q28" s="90"/>
      <c r="R28" s="91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100"/>
      <c r="AE28" s="95"/>
      <c r="AF28" s="100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</row>
    <row r="29" spans="1:47" ht="15" customHeight="1" x14ac:dyDescent="0.2">
      <c r="A29" s="80" t="str">
        <f>N38</f>
        <v>SUR</v>
      </c>
      <c r="B29" s="508" t="str">
        <f>P38</f>
        <v>Surveyor I</v>
      </c>
      <c r="C29" s="492"/>
      <c r="D29" s="492"/>
      <c r="E29" s="492"/>
      <c r="F29" s="492"/>
      <c r="G29" s="492"/>
      <c r="H29" s="492"/>
      <c r="I29" s="493"/>
      <c r="J29" s="494">
        <f>'Consultant Estimate of Hours'!U33</f>
        <v>0</v>
      </c>
      <c r="K29" s="495"/>
      <c r="L29" s="496"/>
      <c r="M29" s="488">
        <f>P102</f>
        <v>0</v>
      </c>
      <c r="N29" s="489"/>
      <c r="O29" s="490"/>
      <c r="P29" s="207">
        <f t="shared" si="0"/>
        <v>0</v>
      </c>
      <c r="Q29" s="90"/>
      <c r="R29" s="91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100"/>
      <c r="AE29" s="95"/>
      <c r="AF29" s="100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</row>
    <row r="30" spans="1:47" ht="15" customHeight="1" x14ac:dyDescent="0.2">
      <c r="A30" s="258" t="str">
        <f>N39</f>
        <v>STRE</v>
      </c>
      <c r="B30" s="508" t="str">
        <f>P39</f>
        <v>Structural Engineer</v>
      </c>
      <c r="C30" s="492"/>
      <c r="D30" s="492"/>
      <c r="E30" s="492"/>
      <c r="F30" s="492"/>
      <c r="G30" s="492"/>
      <c r="H30" s="492"/>
      <c r="I30" s="493"/>
      <c r="J30" s="494">
        <f>'Consultant Estimate of Hours'!V33</f>
        <v>0</v>
      </c>
      <c r="K30" s="495"/>
      <c r="L30" s="496"/>
      <c r="M30" s="488">
        <f>P108</f>
        <v>0</v>
      </c>
      <c r="N30" s="489"/>
      <c r="O30" s="490"/>
      <c r="P30" s="207">
        <f t="shared" si="0"/>
        <v>0</v>
      </c>
      <c r="Q30" s="90"/>
      <c r="R30" s="91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</row>
    <row r="31" spans="1:47" ht="15" customHeight="1" x14ac:dyDescent="0.2">
      <c r="A31" s="258"/>
      <c r="B31" s="247"/>
      <c r="C31" s="259"/>
      <c r="D31" s="259"/>
      <c r="E31" s="259"/>
      <c r="F31" s="259"/>
      <c r="G31" s="259"/>
      <c r="H31" s="259"/>
      <c r="I31" s="259"/>
      <c r="J31" s="260"/>
      <c r="K31" s="261"/>
      <c r="L31" s="262"/>
      <c r="M31" s="263"/>
      <c r="N31" s="264"/>
      <c r="O31" s="265"/>
      <c r="P31" s="266"/>
      <c r="Q31" s="90"/>
      <c r="R31" s="200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</row>
    <row r="32" spans="1:47" s="46" customFormat="1" ht="15" customHeight="1" thickBot="1" x14ac:dyDescent="0.3">
      <c r="A32" s="232" t="s">
        <v>5</v>
      </c>
      <c r="B32" s="233"/>
      <c r="C32" s="233"/>
      <c r="D32" s="233"/>
      <c r="E32" s="233"/>
      <c r="F32" s="233"/>
      <c r="G32" s="233"/>
      <c r="H32" s="233"/>
      <c r="I32" s="233"/>
      <c r="J32" s="535">
        <f>SUM(J20:L30)</f>
        <v>0</v>
      </c>
      <c r="K32" s="536"/>
      <c r="L32" s="537"/>
      <c r="M32" s="531"/>
      <c r="N32" s="532"/>
      <c r="O32" s="533"/>
      <c r="P32" s="208">
        <f>SUM(P20:P30)</f>
        <v>0</v>
      </c>
      <c r="Q32" s="90"/>
      <c r="R32" s="91"/>
      <c r="S32" s="91"/>
      <c r="T32" s="91"/>
      <c r="U32" s="91"/>
      <c r="V32" s="91"/>
      <c r="W32" s="91"/>
      <c r="X32" s="529"/>
      <c r="Y32" s="530"/>
      <c r="Z32" s="530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</row>
    <row r="33" spans="1:47" ht="15" customHeight="1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161"/>
      <c r="N33" s="160"/>
      <c r="O33" s="161"/>
      <c r="P33" s="58"/>
      <c r="Q33" s="91"/>
      <c r="R33" s="91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</row>
    <row r="34" spans="1:47" ht="15" customHeight="1" thickBot="1" x14ac:dyDescent="0.3">
      <c r="A34" s="58"/>
      <c r="B34" s="58"/>
      <c r="C34" s="8" t="s">
        <v>89</v>
      </c>
      <c r="D34" s="486"/>
      <c r="E34" s="486"/>
      <c r="F34" s="486"/>
      <c r="G34" s="3"/>
      <c r="I34" s="112"/>
      <c r="J34" s="8" t="s">
        <v>90</v>
      </c>
      <c r="K34" s="486"/>
      <c r="L34" s="486"/>
      <c r="M34" s="486"/>
      <c r="N34" s="160"/>
      <c r="O34" s="161"/>
      <c r="P34" s="58"/>
      <c r="Q34" s="91"/>
      <c r="R34" s="91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</row>
    <row r="35" spans="1:47" ht="15" customHeight="1" thickBot="1" x14ac:dyDescent="0.25">
      <c r="A35" s="58"/>
      <c r="B35" s="58"/>
      <c r="C35" s="254" t="s">
        <v>116</v>
      </c>
      <c r="D35" s="499"/>
      <c r="E35" s="500"/>
      <c r="F35" s="500"/>
      <c r="G35" s="58"/>
      <c r="H35" s="58"/>
      <c r="I35" s="58"/>
      <c r="J35" s="58"/>
      <c r="K35" s="58"/>
      <c r="L35" s="58"/>
      <c r="M35" s="161"/>
      <c r="N35" s="160"/>
      <c r="O35" s="161"/>
      <c r="P35" s="58"/>
      <c r="Q35" s="91"/>
      <c r="R35" s="91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</row>
    <row r="36" spans="1:47" ht="15" customHeight="1" x14ac:dyDescent="0.2">
      <c r="A36" s="58" t="s">
        <v>91</v>
      </c>
      <c r="B36" s="58"/>
      <c r="C36" s="58"/>
      <c r="D36" s="58"/>
      <c r="E36" s="58"/>
      <c r="F36" s="58"/>
      <c r="G36" s="59"/>
      <c r="H36" s="59"/>
      <c r="I36" s="59"/>
      <c r="J36" s="59"/>
      <c r="K36" s="60"/>
      <c r="L36" s="60"/>
      <c r="M36" s="166"/>
      <c r="N36" s="169"/>
      <c r="O36" s="170"/>
      <c r="P36" s="59"/>
      <c r="Q36" s="91"/>
      <c r="R36" s="91"/>
      <c r="S36" s="91"/>
      <c r="T36" s="91"/>
      <c r="U36" s="91"/>
      <c r="V36" s="91"/>
      <c r="W36" s="91"/>
      <c r="X36" s="91"/>
      <c r="Y36" s="87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</row>
    <row r="37" spans="1:47" ht="15" customHeight="1" x14ac:dyDescent="0.2">
      <c r="A37" s="171" t="s">
        <v>37</v>
      </c>
      <c r="B37" s="61" t="s">
        <v>71</v>
      </c>
      <c r="C37" s="498" t="s">
        <v>33</v>
      </c>
      <c r="D37" s="498"/>
      <c r="E37" s="498"/>
      <c r="F37" s="497" t="s">
        <v>108</v>
      </c>
      <c r="G37" s="497"/>
      <c r="H37" s="61" t="s">
        <v>71</v>
      </c>
      <c r="I37" s="498" t="s">
        <v>109</v>
      </c>
      <c r="J37" s="498"/>
      <c r="K37" s="498"/>
      <c r="L37" s="4"/>
      <c r="M37" s="172"/>
      <c r="N37" s="497" t="s">
        <v>97</v>
      </c>
      <c r="O37" s="497" t="s">
        <v>71</v>
      </c>
      <c r="P37" s="173" t="s">
        <v>98</v>
      </c>
      <c r="Q37" s="101"/>
      <c r="R37" s="91"/>
      <c r="S37" s="91"/>
      <c r="T37" s="95"/>
      <c r="U37" s="95"/>
      <c r="V37" s="95"/>
      <c r="W37" s="91"/>
      <c r="X37" s="91"/>
      <c r="Y37" s="87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</row>
    <row r="38" spans="1:47" ht="15" customHeight="1" x14ac:dyDescent="0.2">
      <c r="A38" s="171" t="s">
        <v>104</v>
      </c>
      <c r="B38" s="61" t="s">
        <v>71</v>
      </c>
      <c r="C38" s="498" t="s">
        <v>106</v>
      </c>
      <c r="D38" s="498"/>
      <c r="E38" s="498"/>
      <c r="F38" s="497" t="s">
        <v>49</v>
      </c>
      <c r="G38" s="497"/>
      <c r="H38" s="61" t="s">
        <v>71</v>
      </c>
      <c r="I38" s="498" t="s">
        <v>36</v>
      </c>
      <c r="J38" s="498"/>
      <c r="K38" s="498"/>
      <c r="L38" s="4"/>
      <c r="M38" s="172"/>
      <c r="N38" s="497" t="s">
        <v>99</v>
      </c>
      <c r="O38" s="497" t="s">
        <v>71</v>
      </c>
      <c r="P38" s="173" t="s">
        <v>111</v>
      </c>
      <c r="Q38" s="101"/>
      <c r="R38" s="91"/>
      <c r="S38" s="91"/>
      <c r="T38" s="95"/>
      <c r="U38" s="95"/>
      <c r="V38" s="95"/>
      <c r="W38" s="91"/>
      <c r="X38" s="91"/>
      <c r="Y38" s="87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</row>
    <row r="39" spans="1:47" ht="15" customHeight="1" x14ac:dyDescent="0.2">
      <c r="A39" s="171" t="s">
        <v>48</v>
      </c>
      <c r="B39" s="61" t="s">
        <v>71</v>
      </c>
      <c r="C39" s="498" t="s">
        <v>35</v>
      </c>
      <c r="D39" s="498"/>
      <c r="E39" s="498"/>
      <c r="F39" s="497" t="s">
        <v>38</v>
      </c>
      <c r="G39" s="497"/>
      <c r="H39" s="61" t="s">
        <v>71</v>
      </c>
      <c r="I39" s="498" t="s">
        <v>46</v>
      </c>
      <c r="J39" s="498"/>
      <c r="K39" s="498"/>
      <c r="L39" s="4"/>
      <c r="M39" s="172"/>
      <c r="N39" s="497" t="s">
        <v>140</v>
      </c>
      <c r="O39" s="497" t="s">
        <v>71</v>
      </c>
      <c r="P39" s="173" t="s">
        <v>139</v>
      </c>
      <c r="Q39" s="101"/>
      <c r="R39" s="91"/>
      <c r="S39" s="91"/>
      <c r="T39" s="95"/>
      <c r="U39" s="95"/>
      <c r="V39" s="95"/>
      <c r="W39" s="91"/>
      <c r="X39" s="91"/>
      <c r="Y39" s="87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</row>
    <row r="40" spans="1:47" ht="15" customHeight="1" x14ac:dyDescent="0.2">
      <c r="A40" s="171" t="s">
        <v>39</v>
      </c>
      <c r="B40" s="61" t="s">
        <v>71</v>
      </c>
      <c r="C40" s="498" t="s">
        <v>34</v>
      </c>
      <c r="D40" s="498"/>
      <c r="E40" s="498"/>
      <c r="F40" s="497" t="s">
        <v>100</v>
      </c>
      <c r="G40" s="497"/>
      <c r="H40" s="61" t="s">
        <v>71</v>
      </c>
      <c r="I40" s="498" t="s">
        <v>47</v>
      </c>
      <c r="J40" s="498"/>
      <c r="K40" s="498"/>
      <c r="L40" s="77"/>
      <c r="M40" s="174"/>
      <c r="N40" s="175"/>
      <c r="O40" s="176"/>
      <c r="P40" s="58"/>
      <c r="Q40" s="90"/>
      <c r="R40" s="91"/>
      <c r="S40" s="91"/>
      <c r="T40" s="95"/>
      <c r="U40" s="95"/>
      <c r="V40" s="95"/>
      <c r="W40" s="91"/>
      <c r="X40" s="91"/>
      <c r="Y40" s="87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</row>
    <row r="41" spans="1:47" ht="15" customHeight="1" x14ac:dyDescent="0.2">
      <c r="A41" s="81"/>
      <c r="B41" s="63"/>
      <c r="C41" s="63"/>
      <c r="D41" s="62"/>
      <c r="E41" s="63"/>
      <c r="F41" s="62"/>
      <c r="G41" s="58"/>
      <c r="H41" s="58"/>
      <c r="I41" s="58"/>
      <c r="J41" s="62"/>
      <c r="K41" s="63"/>
      <c r="L41" s="77"/>
      <c r="M41" s="174"/>
      <c r="N41" s="175"/>
      <c r="O41" s="176"/>
      <c r="P41" s="77"/>
      <c r="Q41" s="90"/>
      <c r="R41" s="91"/>
      <c r="S41" s="91"/>
      <c r="T41" s="95"/>
      <c r="U41" s="95"/>
      <c r="V41" s="95"/>
      <c r="W41" s="91"/>
      <c r="X41" s="91"/>
      <c r="Y41" s="102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</row>
    <row r="42" spans="1:47" ht="21.75" customHeight="1" thickBot="1" x14ac:dyDescent="0.35">
      <c r="A42" s="118" t="s">
        <v>53</v>
      </c>
      <c r="B42" s="63"/>
      <c r="C42" s="63"/>
      <c r="D42" s="62"/>
      <c r="E42" s="58"/>
      <c r="F42" s="58"/>
      <c r="G42" s="58"/>
      <c r="H42" s="58"/>
      <c r="I42" s="58"/>
      <c r="J42" s="77"/>
      <c r="K42" s="77"/>
      <c r="L42" s="58"/>
      <c r="M42" s="161"/>
      <c r="N42" s="160"/>
      <c r="O42" s="161"/>
      <c r="P42" s="59"/>
      <c r="Q42" s="90"/>
      <c r="R42" s="91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</row>
    <row r="43" spans="1:47" s="44" customFormat="1" ht="18.75" customHeight="1" x14ac:dyDescent="0.3">
      <c r="A43" s="540" t="s">
        <v>87</v>
      </c>
      <c r="B43" s="541"/>
      <c r="C43" s="541"/>
      <c r="D43" s="541"/>
      <c r="E43" s="541"/>
      <c r="F43" s="541"/>
      <c r="G43" s="541"/>
      <c r="H43" s="541"/>
      <c r="I43" s="541"/>
      <c r="J43" s="541"/>
      <c r="K43" s="541"/>
      <c r="L43" s="541"/>
      <c r="M43" s="541"/>
      <c r="N43" s="541"/>
      <c r="O43" s="541"/>
      <c r="P43" s="542"/>
      <c r="Q43" s="90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</row>
    <row r="44" spans="1:47" s="44" customFormat="1" ht="30.75" customHeight="1" thickBot="1" x14ac:dyDescent="0.3">
      <c r="A44" s="209"/>
      <c r="B44" s="534" t="s">
        <v>40</v>
      </c>
      <c r="C44" s="534"/>
      <c r="D44" s="534"/>
      <c r="E44" s="534"/>
      <c r="F44" s="534"/>
      <c r="G44" s="210"/>
      <c r="H44" s="534" t="s">
        <v>43</v>
      </c>
      <c r="I44" s="534"/>
      <c r="J44" s="534"/>
      <c r="K44" s="534"/>
      <c r="L44" s="211"/>
      <c r="M44" s="538" t="s">
        <v>41</v>
      </c>
      <c r="N44" s="538"/>
      <c r="O44" s="212"/>
      <c r="P44" s="213" t="s">
        <v>44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</row>
    <row r="45" spans="1:47" s="2" customFormat="1" ht="15" customHeight="1" x14ac:dyDescent="0.25">
      <c r="A45" s="202" t="str">
        <f>C37</f>
        <v>Principal</v>
      </c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8"/>
      <c r="N45" s="179"/>
      <c r="O45" s="178"/>
      <c r="P45" s="180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</row>
    <row r="46" spans="1:47" ht="15" customHeight="1" thickBot="1" x14ac:dyDescent="0.25">
      <c r="A46" s="82"/>
      <c r="B46" s="486"/>
      <c r="C46" s="486"/>
      <c r="D46" s="486"/>
      <c r="E46" s="486"/>
      <c r="F46" s="486"/>
      <c r="G46" s="84"/>
      <c r="H46" s="501"/>
      <c r="I46" s="501"/>
      <c r="J46" s="501"/>
      <c r="K46" s="501"/>
      <c r="L46" s="116"/>
      <c r="M46" s="485"/>
      <c r="N46" s="485"/>
      <c r="O46" s="163"/>
      <c r="P46" s="181"/>
      <c r="Q46" s="91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</row>
    <row r="47" spans="1:47" ht="15" customHeight="1" thickBot="1" x14ac:dyDescent="0.25">
      <c r="A47" s="82"/>
      <c r="B47" s="486"/>
      <c r="C47" s="486"/>
      <c r="D47" s="486"/>
      <c r="E47" s="486"/>
      <c r="F47" s="486"/>
      <c r="G47" s="84"/>
      <c r="H47" s="487"/>
      <c r="I47" s="487"/>
      <c r="J47" s="487"/>
      <c r="K47" s="487"/>
      <c r="L47" s="116"/>
      <c r="M47" s="485"/>
      <c r="N47" s="485"/>
      <c r="O47" s="163"/>
      <c r="P47" s="181"/>
      <c r="Q47" s="91"/>
      <c r="R47" s="95"/>
      <c r="S47" s="95"/>
      <c r="T47" s="95"/>
      <c r="U47" s="95"/>
      <c r="V47" s="95"/>
      <c r="W47" s="510"/>
      <c r="X47" s="539"/>
      <c r="Y47" s="539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</row>
    <row r="48" spans="1:47" ht="15" customHeight="1" thickBot="1" x14ac:dyDescent="0.25">
      <c r="A48" s="120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82"/>
      <c r="N48" s="183" t="s">
        <v>45</v>
      </c>
      <c r="O48" s="184"/>
      <c r="P48" s="185">
        <f>ROUND(IF(P46*100+P47*100=100,M46*P46+M47*P47,IF(P46+P47=0,0,"ERROR")),2)</f>
        <v>0</v>
      </c>
      <c r="Q48" s="91"/>
      <c r="R48" s="95"/>
      <c r="S48" s="95"/>
      <c r="T48" s="95"/>
      <c r="U48" s="95"/>
      <c r="V48" s="95"/>
      <c r="W48" s="99"/>
      <c r="X48" s="103"/>
      <c r="Y48" s="103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</row>
    <row r="49" spans="1:47" ht="15" customHeight="1" x14ac:dyDescent="0.25">
      <c r="A49" s="186" t="str">
        <f>C38</f>
        <v>Registered Land Suveyor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8"/>
      <c r="N49" s="189"/>
      <c r="O49" s="188"/>
      <c r="P49" s="190"/>
      <c r="Q49" s="91"/>
      <c r="R49" s="95"/>
      <c r="S49" s="95"/>
      <c r="T49" s="95"/>
      <c r="U49" s="95"/>
      <c r="V49" s="95"/>
      <c r="W49" s="539"/>
      <c r="X49" s="539"/>
      <c r="Y49" s="539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</row>
    <row r="50" spans="1:47" ht="15" customHeight="1" thickBot="1" x14ac:dyDescent="0.25">
      <c r="A50" s="82"/>
      <c r="B50" s="486"/>
      <c r="C50" s="486"/>
      <c r="D50" s="486"/>
      <c r="E50" s="486"/>
      <c r="F50" s="486"/>
      <c r="G50" s="84"/>
      <c r="H50" s="501"/>
      <c r="I50" s="501"/>
      <c r="J50" s="501"/>
      <c r="K50" s="501"/>
      <c r="L50" s="116"/>
      <c r="M50" s="485"/>
      <c r="N50" s="485"/>
      <c r="O50" s="163"/>
      <c r="P50" s="181"/>
      <c r="Q50" s="90"/>
      <c r="R50" s="91"/>
      <c r="S50" s="95"/>
      <c r="T50" s="95"/>
      <c r="U50" s="95"/>
      <c r="V50" s="95"/>
      <c r="W50" s="95"/>
      <c r="X50" s="99"/>
      <c r="Y50" s="103"/>
      <c r="Z50" s="103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</row>
    <row r="51" spans="1:47" s="2" customFormat="1" ht="15" customHeight="1" thickBot="1" x14ac:dyDescent="0.25">
      <c r="A51" s="83"/>
      <c r="B51" s="486"/>
      <c r="C51" s="486"/>
      <c r="D51" s="486"/>
      <c r="E51" s="486"/>
      <c r="F51" s="486"/>
      <c r="G51" s="119"/>
      <c r="H51" s="502"/>
      <c r="I51" s="502"/>
      <c r="J51" s="502"/>
      <c r="K51" s="502"/>
      <c r="L51" s="117"/>
      <c r="M51" s="485"/>
      <c r="N51" s="485"/>
      <c r="O51" s="163"/>
      <c r="P51" s="181"/>
      <c r="Q51" s="90"/>
      <c r="R51" s="91"/>
      <c r="S51" s="91"/>
      <c r="T51" s="91"/>
      <c r="U51" s="91"/>
      <c r="V51" s="91"/>
      <c r="W51" s="91"/>
      <c r="X51" s="529"/>
      <c r="Y51" s="530"/>
      <c r="Z51" s="530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</row>
    <row r="52" spans="1:47" ht="15" customHeight="1" thickBot="1" x14ac:dyDescent="0.25">
      <c r="A52" s="82"/>
      <c r="B52" s="486"/>
      <c r="C52" s="486"/>
      <c r="D52" s="486"/>
      <c r="E52" s="486"/>
      <c r="F52" s="486"/>
      <c r="G52" s="84"/>
      <c r="H52" s="487"/>
      <c r="I52" s="487"/>
      <c r="J52" s="487"/>
      <c r="K52" s="487"/>
      <c r="L52" s="116"/>
      <c r="M52" s="485"/>
      <c r="N52" s="485"/>
      <c r="O52" s="163"/>
      <c r="P52" s="181"/>
      <c r="Q52" s="91"/>
      <c r="R52" s="91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</row>
    <row r="53" spans="1:47" ht="15" customHeight="1" thickBot="1" x14ac:dyDescent="0.25">
      <c r="A53" s="82"/>
      <c r="B53" s="486"/>
      <c r="C53" s="486"/>
      <c r="D53" s="486"/>
      <c r="E53" s="486"/>
      <c r="F53" s="486"/>
      <c r="G53" s="84"/>
      <c r="H53" s="487"/>
      <c r="I53" s="487"/>
      <c r="J53" s="487"/>
      <c r="K53" s="487"/>
      <c r="L53" s="116"/>
      <c r="M53" s="485"/>
      <c r="N53" s="485"/>
      <c r="O53" s="163"/>
      <c r="P53" s="181"/>
      <c r="Q53" s="91"/>
      <c r="R53" s="91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</row>
    <row r="54" spans="1:47" ht="15" customHeight="1" thickBot="1" x14ac:dyDescent="0.25">
      <c r="A54" s="120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1"/>
      <c r="M54" s="191"/>
      <c r="N54" s="183" t="s">
        <v>45</v>
      </c>
      <c r="O54" s="184"/>
      <c r="P54" s="185">
        <f>ROUND(IF(P52*100+P53*100+P51*100+P50*100=100,M52*P52+M53*P53+M51*P51+M50*P50,IF(P52+P53+P51+P50=0,0,"ERROR")),2)</f>
        <v>0</v>
      </c>
      <c r="Q54" s="90"/>
      <c r="R54" s="91"/>
      <c r="S54" s="95"/>
      <c r="T54" s="95"/>
      <c r="U54" s="95"/>
      <c r="V54" s="95"/>
      <c r="W54" s="95"/>
      <c r="X54" s="99"/>
      <c r="Y54" s="103"/>
      <c r="Z54" s="103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</row>
    <row r="55" spans="1:47" ht="15" customHeight="1" x14ac:dyDescent="0.25">
      <c r="A55" s="186" t="str">
        <f>C39</f>
        <v>Environmental Scientist</v>
      </c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8"/>
      <c r="N55" s="189"/>
      <c r="O55" s="188"/>
      <c r="P55" s="190"/>
      <c r="Q55" s="104"/>
      <c r="R55" s="91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</row>
    <row r="56" spans="1:47" ht="15" customHeight="1" thickBot="1" x14ac:dyDescent="0.25">
      <c r="A56" s="82"/>
      <c r="B56" s="486"/>
      <c r="C56" s="486"/>
      <c r="D56" s="486"/>
      <c r="E56" s="486"/>
      <c r="F56" s="486"/>
      <c r="G56" s="84"/>
      <c r="H56" s="501"/>
      <c r="I56" s="501"/>
      <c r="J56" s="501"/>
      <c r="K56" s="501"/>
      <c r="L56" s="116"/>
      <c r="M56" s="485"/>
      <c r="N56" s="485"/>
      <c r="O56" s="163"/>
      <c r="P56" s="181"/>
      <c r="Q56" s="104"/>
      <c r="R56" s="91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</row>
    <row r="57" spans="1:47" ht="15" customHeight="1" thickBot="1" x14ac:dyDescent="0.25">
      <c r="A57" s="82"/>
      <c r="B57" s="486"/>
      <c r="C57" s="486"/>
      <c r="D57" s="486"/>
      <c r="E57" s="486"/>
      <c r="F57" s="486"/>
      <c r="G57" s="84"/>
      <c r="H57" s="502"/>
      <c r="I57" s="502"/>
      <c r="J57" s="502"/>
      <c r="K57" s="502"/>
      <c r="L57" s="116"/>
      <c r="M57" s="485"/>
      <c r="N57" s="485"/>
      <c r="O57" s="163"/>
      <c r="P57" s="181"/>
      <c r="Q57" s="91"/>
      <c r="R57" s="91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</row>
    <row r="58" spans="1:47" ht="15" customHeight="1" thickBot="1" x14ac:dyDescent="0.25">
      <c r="A58" s="82"/>
      <c r="B58" s="486"/>
      <c r="C58" s="486"/>
      <c r="D58" s="486"/>
      <c r="E58" s="486"/>
      <c r="F58" s="486"/>
      <c r="G58" s="84"/>
      <c r="H58" s="487"/>
      <c r="I58" s="487"/>
      <c r="J58" s="487"/>
      <c r="K58" s="487"/>
      <c r="L58" s="116"/>
      <c r="M58" s="485"/>
      <c r="N58" s="485"/>
      <c r="O58" s="163"/>
      <c r="P58" s="181"/>
      <c r="Q58" s="91"/>
      <c r="R58" s="91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</row>
    <row r="59" spans="1:47" ht="15" customHeight="1" thickBot="1" x14ac:dyDescent="0.25">
      <c r="A59" s="82"/>
      <c r="B59" s="486"/>
      <c r="C59" s="486"/>
      <c r="D59" s="486"/>
      <c r="E59" s="486"/>
      <c r="F59" s="486"/>
      <c r="G59" s="84"/>
      <c r="H59" s="487"/>
      <c r="I59" s="487"/>
      <c r="J59" s="487"/>
      <c r="K59" s="487"/>
      <c r="L59" s="116"/>
      <c r="M59" s="485"/>
      <c r="N59" s="485"/>
      <c r="O59" s="163"/>
      <c r="P59" s="181"/>
      <c r="Q59" s="91"/>
      <c r="R59" s="91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</row>
    <row r="60" spans="1:47" ht="15" customHeight="1" thickBot="1" x14ac:dyDescent="0.25">
      <c r="A60" s="114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1"/>
      <c r="M60" s="191"/>
      <c r="N60" s="183" t="s">
        <v>45</v>
      </c>
      <c r="O60" s="184"/>
      <c r="P60" s="185">
        <f>ROUND(IF(P58*100+P59*100+P57*100+P56*100=100,M58*P58+M59*P59+M57*P57+M56*P56,IF(P58+P59+P57+P56=0,0,"ERROR")),2)</f>
        <v>0</v>
      </c>
      <c r="Q60" s="91"/>
      <c r="R60" s="91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</row>
    <row r="61" spans="1:47" ht="15" customHeight="1" x14ac:dyDescent="0.25">
      <c r="A61" s="186" t="str">
        <f>I37</f>
        <v>Project Manager</v>
      </c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8"/>
      <c r="N61" s="189"/>
      <c r="O61" s="188"/>
      <c r="P61" s="190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</row>
    <row r="62" spans="1:47" ht="15" customHeight="1" thickBot="1" x14ac:dyDescent="0.25">
      <c r="A62" s="82"/>
      <c r="B62" s="486"/>
      <c r="C62" s="486"/>
      <c r="D62" s="486"/>
      <c r="E62" s="486"/>
      <c r="F62" s="486"/>
      <c r="G62" s="84"/>
      <c r="H62" s="501"/>
      <c r="I62" s="501"/>
      <c r="J62" s="501"/>
      <c r="K62" s="501"/>
      <c r="L62" s="116"/>
      <c r="M62" s="485"/>
      <c r="N62" s="485"/>
      <c r="O62" s="163"/>
      <c r="P62" s="181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</row>
    <row r="63" spans="1:47" ht="15" customHeight="1" thickBot="1" x14ac:dyDescent="0.25">
      <c r="A63" s="82"/>
      <c r="B63" s="486"/>
      <c r="C63" s="486"/>
      <c r="D63" s="486"/>
      <c r="E63" s="486"/>
      <c r="F63" s="486"/>
      <c r="G63" s="84"/>
      <c r="H63" s="502"/>
      <c r="I63" s="502"/>
      <c r="J63" s="502"/>
      <c r="K63" s="502"/>
      <c r="L63" s="116"/>
      <c r="M63" s="485"/>
      <c r="N63" s="485"/>
      <c r="O63" s="163"/>
      <c r="P63" s="181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</row>
    <row r="64" spans="1:47" ht="15" customHeight="1" thickBot="1" x14ac:dyDescent="0.25">
      <c r="A64" s="82"/>
      <c r="B64" s="486"/>
      <c r="C64" s="486"/>
      <c r="D64" s="486"/>
      <c r="E64" s="486"/>
      <c r="F64" s="486"/>
      <c r="G64" s="84"/>
      <c r="H64" s="487"/>
      <c r="I64" s="487"/>
      <c r="J64" s="487"/>
      <c r="K64" s="487"/>
      <c r="L64" s="116"/>
      <c r="M64" s="485"/>
      <c r="N64" s="485"/>
      <c r="O64" s="163"/>
      <c r="P64" s="181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</row>
    <row r="65" spans="1:47" ht="15" customHeight="1" thickBot="1" x14ac:dyDescent="0.25">
      <c r="A65" s="82"/>
      <c r="B65" s="486"/>
      <c r="C65" s="486"/>
      <c r="D65" s="486"/>
      <c r="E65" s="486"/>
      <c r="F65" s="486"/>
      <c r="G65" s="84"/>
      <c r="H65" s="487"/>
      <c r="I65" s="487"/>
      <c r="J65" s="487"/>
      <c r="K65" s="487"/>
      <c r="L65" s="116"/>
      <c r="M65" s="485"/>
      <c r="N65" s="485"/>
      <c r="O65" s="163"/>
      <c r="P65" s="181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</row>
    <row r="66" spans="1:47" ht="15" customHeight="1" thickBot="1" x14ac:dyDescent="0.25">
      <c r="A66" s="114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1"/>
      <c r="M66" s="191"/>
      <c r="N66" s="183" t="s">
        <v>45</v>
      </c>
      <c r="O66" s="184"/>
      <c r="P66" s="185">
        <f>ROUND(IF(P64*100+P65*100+P63*100+P62*100=100,M64*P64+M65*P65+M63*P63+M62*P62,IF(P64+P65+P63+P62=0,0,"ERROR")),2)</f>
        <v>0</v>
      </c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</row>
    <row r="67" spans="1:47" ht="15" customHeight="1" x14ac:dyDescent="0.25">
      <c r="A67" s="186" t="s">
        <v>113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8"/>
      <c r="N67" s="189"/>
      <c r="O67" s="188"/>
      <c r="P67" s="190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</row>
    <row r="68" spans="1:47" ht="15" customHeight="1" thickBot="1" x14ac:dyDescent="0.25">
      <c r="A68" s="82"/>
      <c r="B68" s="486"/>
      <c r="C68" s="486"/>
      <c r="D68" s="486"/>
      <c r="E68" s="486"/>
      <c r="F68" s="486"/>
      <c r="G68" s="84"/>
      <c r="H68" s="501"/>
      <c r="I68" s="501"/>
      <c r="J68" s="501"/>
      <c r="K68" s="501"/>
      <c r="L68" s="116"/>
      <c r="M68" s="485"/>
      <c r="N68" s="485"/>
      <c r="O68" s="163"/>
      <c r="P68" s="181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</row>
    <row r="69" spans="1:47" ht="15" customHeight="1" thickBot="1" x14ac:dyDescent="0.25">
      <c r="A69" s="82"/>
      <c r="B69" s="486"/>
      <c r="C69" s="486"/>
      <c r="D69" s="486"/>
      <c r="E69" s="486"/>
      <c r="F69" s="486"/>
      <c r="G69" s="84"/>
      <c r="H69" s="502"/>
      <c r="I69" s="502"/>
      <c r="J69" s="502"/>
      <c r="K69" s="502"/>
      <c r="L69" s="116"/>
      <c r="M69" s="485"/>
      <c r="N69" s="485"/>
      <c r="O69" s="163"/>
      <c r="P69" s="181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</row>
    <row r="70" spans="1:47" ht="15" customHeight="1" thickBot="1" x14ac:dyDescent="0.25">
      <c r="A70" s="82"/>
      <c r="B70" s="486"/>
      <c r="C70" s="486"/>
      <c r="D70" s="486"/>
      <c r="E70" s="486"/>
      <c r="F70" s="486"/>
      <c r="G70" s="84"/>
      <c r="H70" s="487"/>
      <c r="I70" s="487"/>
      <c r="J70" s="487"/>
      <c r="K70" s="487"/>
      <c r="L70" s="116"/>
      <c r="M70" s="485"/>
      <c r="N70" s="485"/>
      <c r="O70" s="163"/>
      <c r="P70" s="181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</row>
    <row r="71" spans="1:47" ht="15" customHeight="1" thickBot="1" x14ac:dyDescent="0.25">
      <c r="A71" s="82"/>
      <c r="B71" s="486"/>
      <c r="C71" s="486"/>
      <c r="D71" s="486"/>
      <c r="E71" s="486"/>
      <c r="F71" s="486"/>
      <c r="G71" s="84"/>
      <c r="H71" s="487"/>
      <c r="I71" s="487"/>
      <c r="J71" s="487"/>
      <c r="K71" s="487"/>
      <c r="L71" s="116"/>
      <c r="M71" s="485"/>
      <c r="N71" s="485"/>
      <c r="O71" s="163"/>
      <c r="P71" s="181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</row>
    <row r="72" spans="1:47" ht="15" customHeight="1" thickBot="1" x14ac:dyDescent="0.25">
      <c r="A72" s="114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1"/>
      <c r="M72" s="191"/>
      <c r="N72" s="183" t="s">
        <v>45</v>
      </c>
      <c r="O72" s="184"/>
      <c r="P72" s="185">
        <f>ROUND(IF(P70*100+P71*100+P69*100+P68*100=100,M70*P70+M71*P71+M69*P69+M68*P68,IF(P70+P71+P69+P68=0,0,"ERROR")),2)</f>
        <v>0</v>
      </c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</row>
    <row r="73" spans="1:47" ht="15" customHeight="1" x14ac:dyDescent="0.25">
      <c r="A73" s="186" t="str">
        <f>I38</f>
        <v>Engineer</v>
      </c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8"/>
      <c r="N73" s="189"/>
      <c r="O73" s="188"/>
      <c r="P73" s="190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</row>
    <row r="74" spans="1:47" ht="15" customHeight="1" thickBot="1" x14ac:dyDescent="0.25">
      <c r="A74" s="82"/>
      <c r="B74" s="486"/>
      <c r="C74" s="486"/>
      <c r="D74" s="486"/>
      <c r="E74" s="486"/>
      <c r="F74" s="486"/>
      <c r="G74" s="84"/>
      <c r="H74" s="501"/>
      <c r="I74" s="501"/>
      <c r="J74" s="501"/>
      <c r="K74" s="501"/>
      <c r="L74" s="116"/>
      <c r="M74" s="485"/>
      <c r="N74" s="485"/>
      <c r="O74" s="163"/>
      <c r="P74" s="181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</row>
    <row r="75" spans="1:47" ht="15" customHeight="1" thickBot="1" x14ac:dyDescent="0.25">
      <c r="A75" s="82"/>
      <c r="B75" s="486"/>
      <c r="C75" s="486"/>
      <c r="D75" s="486"/>
      <c r="E75" s="486"/>
      <c r="F75" s="486"/>
      <c r="G75" s="84"/>
      <c r="H75" s="502"/>
      <c r="I75" s="502"/>
      <c r="J75" s="502"/>
      <c r="K75" s="502"/>
      <c r="L75" s="116"/>
      <c r="M75" s="485"/>
      <c r="N75" s="485"/>
      <c r="O75" s="163"/>
      <c r="P75" s="181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</row>
    <row r="76" spans="1:47" ht="15" customHeight="1" thickBot="1" x14ac:dyDescent="0.25">
      <c r="A76" s="82"/>
      <c r="B76" s="486"/>
      <c r="C76" s="486"/>
      <c r="D76" s="486"/>
      <c r="E76" s="486"/>
      <c r="F76" s="486"/>
      <c r="G76" s="84"/>
      <c r="H76" s="487"/>
      <c r="I76" s="487"/>
      <c r="J76" s="487"/>
      <c r="K76" s="487"/>
      <c r="L76" s="116"/>
      <c r="M76" s="485"/>
      <c r="N76" s="485"/>
      <c r="O76" s="163"/>
      <c r="P76" s="181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</row>
    <row r="77" spans="1:47" ht="15" customHeight="1" thickBot="1" x14ac:dyDescent="0.25">
      <c r="A77" s="82"/>
      <c r="B77" s="486"/>
      <c r="C77" s="486"/>
      <c r="D77" s="486"/>
      <c r="E77" s="486"/>
      <c r="F77" s="486"/>
      <c r="G77" s="84"/>
      <c r="H77" s="487"/>
      <c r="I77" s="487"/>
      <c r="J77" s="487"/>
      <c r="K77" s="487"/>
      <c r="L77" s="116"/>
      <c r="M77" s="485"/>
      <c r="N77" s="485"/>
      <c r="O77" s="163"/>
      <c r="P77" s="181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</row>
    <row r="78" spans="1:47" ht="15" customHeight="1" thickBot="1" x14ac:dyDescent="0.25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1"/>
      <c r="M78" s="191"/>
      <c r="N78" s="183" t="s">
        <v>45</v>
      </c>
      <c r="O78" s="184"/>
      <c r="P78" s="185">
        <f>ROUND(IF(P76*100+P77*100+P75*100+P74*100=100,M76*P76+M77*P77+M75*P75+M74*P74,IF(P76+P77+P75+P74=0,0,"ERROR")),2)</f>
        <v>0</v>
      </c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</row>
    <row r="79" spans="1:47" ht="15" customHeight="1" x14ac:dyDescent="0.25">
      <c r="A79" s="186" t="str">
        <f>I39</f>
        <v>Senior Designer/Technician</v>
      </c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8"/>
      <c r="N79" s="189"/>
      <c r="O79" s="188"/>
      <c r="P79" s="190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</row>
    <row r="80" spans="1:47" ht="15" customHeight="1" thickBot="1" x14ac:dyDescent="0.25">
      <c r="A80" s="82"/>
      <c r="B80" s="486"/>
      <c r="C80" s="486"/>
      <c r="D80" s="486"/>
      <c r="E80" s="486"/>
      <c r="F80" s="486"/>
      <c r="G80" s="84"/>
      <c r="H80" s="501"/>
      <c r="I80" s="501"/>
      <c r="J80" s="501"/>
      <c r="K80" s="501"/>
      <c r="L80" s="116"/>
      <c r="M80" s="485"/>
      <c r="N80" s="485"/>
      <c r="O80" s="163"/>
      <c r="P80" s="181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</row>
    <row r="81" spans="1:256" ht="15" customHeight="1" thickBot="1" x14ac:dyDescent="0.25">
      <c r="A81" s="82"/>
      <c r="B81" s="486"/>
      <c r="C81" s="486"/>
      <c r="D81" s="486"/>
      <c r="E81" s="486"/>
      <c r="F81" s="486"/>
      <c r="G81" s="84"/>
      <c r="H81" s="502"/>
      <c r="I81" s="502"/>
      <c r="J81" s="502"/>
      <c r="K81" s="502"/>
      <c r="L81" s="116"/>
      <c r="M81" s="485"/>
      <c r="N81" s="485"/>
      <c r="O81" s="163"/>
      <c r="P81" s="181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</row>
    <row r="82" spans="1:256" ht="15" customHeight="1" thickBot="1" x14ac:dyDescent="0.25">
      <c r="A82" s="82"/>
      <c r="B82" s="486"/>
      <c r="C82" s="486"/>
      <c r="D82" s="486"/>
      <c r="E82" s="486"/>
      <c r="F82" s="486"/>
      <c r="G82" s="84"/>
      <c r="H82" s="487"/>
      <c r="I82" s="487"/>
      <c r="J82" s="487"/>
      <c r="K82" s="487"/>
      <c r="L82" s="116"/>
      <c r="M82" s="485"/>
      <c r="N82" s="485"/>
      <c r="O82" s="163"/>
      <c r="P82" s="181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</row>
    <row r="83" spans="1:256" ht="15" customHeight="1" thickBot="1" x14ac:dyDescent="0.25">
      <c r="A83" s="82"/>
      <c r="B83" s="486"/>
      <c r="C83" s="486"/>
      <c r="D83" s="486"/>
      <c r="E83" s="486"/>
      <c r="F83" s="486"/>
      <c r="G83" s="84"/>
      <c r="H83" s="487"/>
      <c r="I83" s="487"/>
      <c r="J83" s="487"/>
      <c r="K83" s="487"/>
      <c r="L83" s="116"/>
      <c r="M83" s="485"/>
      <c r="N83" s="485"/>
      <c r="O83" s="163"/>
      <c r="P83" s="181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</row>
    <row r="84" spans="1:256" ht="15" customHeight="1" thickBot="1" x14ac:dyDescent="0.25">
      <c r="A84" s="114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1"/>
      <c r="M84" s="191"/>
      <c r="N84" s="183" t="s">
        <v>45</v>
      </c>
      <c r="O84" s="184"/>
      <c r="P84" s="185">
        <f>ROUND(IF(P82*100+P83*100+P81*100+P80*100=100,M82*P82+M83*P83+M81*P81+M80*P80,IF(P82+P83+P81+P80=0,0,"ERROR")),2)</f>
        <v>0</v>
      </c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</row>
    <row r="85" spans="1:256" ht="15" customHeight="1" x14ac:dyDescent="0.25">
      <c r="A85" s="186" t="str">
        <f>C40</f>
        <v>Administrative</v>
      </c>
      <c r="B85" s="187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8"/>
      <c r="N85" s="189"/>
      <c r="O85" s="188"/>
      <c r="P85" s="190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</row>
    <row r="86" spans="1:256" ht="15" customHeight="1" thickBot="1" x14ac:dyDescent="0.25">
      <c r="A86" s="82"/>
      <c r="B86" s="486"/>
      <c r="C86" s="486"/>
      <c r="D86" s="486"/>
      <c r="E86" s="486"/>
      <c r="F86" s="486"/>
      <c r="G86" s="84"/>
      <c r="H86" s="501"/>
      <c r="I86" s="501"/>
      <c r="J86" s="501"/>
      <c r="K86" s="501"/>
      <c r="L86" s="116"/>
      <c r="M86" s="485"/>
      <c r="N86" s="485"/>
      <c r="O86" s="163"/>
      <c r="P86" s="181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</row>
    <row r="87" spans="1:256" ht="15" customHeight="1" thickBot="1" x14ac:dyDescent="0.25">
      <c r="A87" s="82"/>
      <c r="B87" s="486"/>
      <c r="C87" s="486"/>
      <c r="D87" s="486"/>
      <c r="E87" s="486"/>
      <c r="F87" s="486"/>
      <c r="G87" s="84"/>
      <c r="H87" s="502"/>
      <c r="I87" s="502"/>
      <c r="J87" s="502"/>
      <c r="K87" s="502"/>
      <c r="L87" s="116"/>
      <c r="M87" s="485"/>
      <c r="N87" s="485"/>
      <c r="O87" s="163"/>
      <c r="P87" s="181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</row>
    <row r="88" spans="1:256" ht="15" customHeight="1" thickBot="1" x14ac:dyDescent="0.25">
      <c r="A88" s="82"/>
      <c r="B88" s="486"/>
      <c r="C88" s="486"/>
      <c r="D88" s="486"/>
      <c r="E88" s="486"/>
      <c r="F88" s="486"/>
      <c r="G88" s="84"/>
      <c r="H88" s="487"/>
      <c r="I88" s="487"/>
      <c r="J88" s="487"/>
      <c r="K88" s="487"/>
      <c r="L88" s="116"/>
      <c r="M88" s="485"/>
      <c r="N88" s="485"/>
      <c r="O88" s="163"/>
      <c r="P88" s="181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</row>
    <row r="89" spans="1:256" ht="15" customHeight="1" thickBot="1" x14ac:dyDescent="0.25">
      <c r="A89" s="82"/>
      <c r="B89" s="486"/>
      <c r="C89" s="486"/>
      <c r="D89" s="486"/>
      <c r="E89" s="486"/>
      <c r="F89" s="486"/>
      <c r="G89" s="84"/>
      <c r="H89" s="487"/>
      <c r="I89" s="487"/>
      <c r="J89" s="487"/>
      <c r="K89" s="487"/>
      <c r="L89" s="116"/>
      <c r="M89" s="485"/>
      <c r="N89" s="485"/>
      <c r="O89" s="163"/>
      <c r="P89" s="181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</row>
    <row r="90" spans="1:256" ht="15" customHeight="1" thickBot="1" x14ac:dyDescent="0.25">
      <c r="A90" s="114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1"/>
      <c r="M90" s="191"/>
      <c r="N90" s="183" t="s">
        <v>45</v>
      </c>
      <c r="O90" s="184"/>
      <c r="P90" s="185">
        <f>ROUND(IF(P88*100+P89*100+P87*100+P86*100=100,M88*P88+M89*P89+M87*P87+M86*P86,IF(P88+P89+P87+P86=0,0,"ERROR")),2)</f>
        <v>0</v>
      </c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</row>
    <row r="91" spans="1:256" ht="15" customHeight="1" x14ac:dyDescent="0.25">
      <c r="A91" s="186" t="str">
        <f>IF(P37="User Defined 1","",P37)</f>
        <v xml:space="preserve">Survey Party Chief </v>
      </c>
      <c r="B91" s="187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8"/>
      <c r="N91" s="189"/>
      <c r="O91" s="188"/>
      <c r="P91" s="190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FD91" s="47"/>
      <c r="FE91" s="543">
        <f>FM56</f>
        <v>0</v>
      </c>
      <c r="FF91" s="544"/>
      <c r="FG91" s="544"/>
      <c r="FH91" s="544"/>
      <c r="FI91" s="544"/>
      <c r="FJ91" s="544"/>
      <c r="FK91" s="544"/>
      <c r="FL91" s="544"/>
      <c r="FM91" s="544"/>
      <c r="FN91" s="544"/>
      <c r="FO91" s="544"/>
      <c r="FP91" s="544"/>
      <c r="FQ91" s="544"/>
      <c r="FR91" s="544"/>
      <c r="FS91" s="545"/>
      <c r="FT91" s="47"/>
      <c r="FU91" s="543">
        <f>GC56</f>
        <v>0</v>
      </c>
      <c r="FV91" s="544"/>
      <c r="FW91" s="544"/>
      <c r="FX91" s="544"/>
      <c r="FY91" s="544"/>
      <c r="FZ91" s="544"/>
      <c r="GA91" s="544"/>
      <c r="GB91" s="544"/>
      <c r="GC91" s="544"/>
      <c r="GD91" s="544"/>
      <c r="GE91" s="544"/>
      <c r="GF91" s="544"/>
      <c r="GG91" s="544"/>
      <c r="GH91" s="544"/>
      <c r="GI91" s="545"/>
      <c r="GJ91" s="47"/>
      <c r="GK91" s="543">
        <f>GS56</f>
        <v>0</v>
      </c>
      <c r="GL91" s="544"/>
      <c r="GM91" s="544"/>
      <c r="GN91" s="544"/>
      <c r="GO91" s="544"/>
      <c r="GP91" s="544"/>
      <c r="GQ91" s="544"/>
      <c r="GR91" s="544"/>
      <c r="GS91" s="544"/>
      <c r="GT91" s="544"/>
      <c r="GU91" s="544"/>
      <c r="GV91" s="544"/>
      <c r="GW91" s="544"/>
      <c r="GX91" s="544"/>
      <c r="GY91" s="545"/>
      <c r="GZ91" s="47"/>
      <c r="HA91" s="543">
        <f>HI56</f>
        <v>0</v>
      </c>
      <c r="HB91" s="544"/>
      <c r="HC91" s="544"/>
      <c r="HD91" s="544"/>
      <c r="HE91" s="544"/>
      <c r="HF91" s="544"/>
      <c r="HG91" s="544"/>
      <c r="HH91" s="544"/>
      <c r="HI91" s="544"/>
      <c r="HJ91" s="544"/>
      <c r="HK91" s="544"/>
      <c r="HL91" s="544"/>
      <c r="HM91" s="544"/>
      <c r="HN91" s="544"/>
      <c r="HO91" s="545"/>
      <c r="HP91" s="47"/>
      <c r="HQ91" s="543">
        <f>HY56</f>
        <v>0</v>
      </c>
      <c r="HR91" s="544"/>
      <c r="HS91" s="544"/>
      <c r="HT91" s="544"/>
      <c r="HU91" s="544"/>
      <c r="HV91" s="544"/>
      <c r="HW91" s="544"/>
      <c r="HX91" s="544"/>
      <c r="HY91" s="544"/>
      <c r="HZ91" s="544"/>
      <c r="IA91" s="544"/>
      <c r="IB91" s="544"/>
      <c r="IC91" s="544"/>
      <c r="ID91" s="544"/>
      <c r="IE91" s="545"/>
      <c r="IF91" s="47"/>
      <c r="IG91" s="543">
        <f>IO56</f>
        <v>0</v>
      </c>
      <c r="IH91" s="544"/>
      <c r="II91" s="544"/>
      <c r="IJ91" s="544"/>
      <c r="IK91" s="544"/>
      <c r="IL91" s="544"/>
      <c r="IM91" s="544"/>
      <c r="IN91" s="544"/>
      <c r="IO91" s="544"/>
      <c r="IP91" s="544"/>
      <c r="IQ91" s="544"/>
      <c r="IR91" s="544"/>
      <c r="IS91" s="544"/>
      <c r="IT91" s="544"/>
      <c r="IU91" s="545"/>
      <c r="IV91" s="47"/>
    </row>
    <row r="92" spans="1:256" ht="15" customHeight="1" thickBot="1" x14ac:dyDescent="0.25">
      <c r="A92" s="82"/>
      <c r="B92" s="486"/>
      <c r="C92" s="486"/>
      <c r="D92" s="486"/>
      <c r="E92" s="486"/>
      <c r="F92" s="486"/>
      <c r="G92" s="84"/>
      <c r="H92" s="501"/>
      <c r="I92" s="501"/>
      <c r="J92" s="501"/>
      <c r="K92" s="501"/>
      <c r="L92" s="116"/>
      <c r="M92" s="485"/>
      <c r="N92" s="485"/>
      <c r="O92" s="163"/>
      <c r="P92" s="181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FD92" s="47"/>
      <c r="FE92" s="48"/>
      <c r="FF92" s="546"/>
      <c r="FG92" s="546"/>
      <c r="FH92" s="546"/>
      <c r="FI92" s="546"/>
      <c r="FJ92" s="47"/>
      <c r="FK92" s="547"/>
      <c r="FL92" s="547"/>
      <c r="FM92" s="547"/>
      <c r="FN92" s="47"/>
      <c r="FO92" s="548"/>
      <c r="FP92" s="548"/>
      <c r="FQ92" s="47"/>
      <c r="FR92" s="47"/>
      <c r="FS92" s="49"/>
      <c r="FT92" s="47"/>
      <c r="FU92" s="48"/>
      <c r="FV92" s="546"/>
      <c r="FW92" s="546"/>
      <c r="FX92" s="546"/>
      <c r="FY92" s="546"/>
      <c r="FZ92" s="47"/>
      <c r="GA92" s="547"/>
      <c r="GB92" s="547"/>
      <c r="GC92" s="547"/>
      <c r="GD92" s="47"/>
      <c r="GE92" s="548"/>
      <c r="GF92" s="548"/>
      <c r="GG92" s="47"/>
      <c r="GH92" s="47"/>
      <c r="GI92" s="49"/>
      <c r="GJ92" s="47"/>
      <c r="GK92" s="48"/>
      <c r="GL92" s="546"/>
      <c r="GM92" s="546"/>
      <c r="GN92" s="546"/>
      <c r="GO92" s="546"/>
      <c r="GP92" s="47"/>
      <c r="GQ92" s="547"/>
      <c r="GR92" s="547"/>
      <c r="GS92" s="547"/>
      <c r="GT92" s="47"/>
      <c r="GU92" s="548"/>
      <c r="GV92" s="548"/>
      <c r="GW92" s="47"/>
      <c r="GX92" s="47"/>
      <c r="GY92" s="49"/>
      <c r="GZ92" s="47"/>
      <c r="HA92" s="48"/>
      <c r="HB92" s="546"/>
      <c r="HC92" s="546"/>
      <c r="HD92" s="546"/>
      <c r="HE92" s="546"/>
      <c r="HF92" s="47"/>
      <c r="HG92" s="547"/>
      <c r="HH92" s="547"/>
      <c r="HI92" s="547"/>
      <c r="HJ92" s="47"/>
      <c r="HK92" s="548"/>
      <c r="HL92" s="548"/>
      <c r="HM92" s="47"/>
      <c r="HN92" s="47"/>
      <c r="HO92" s="49"/>
      <c r="HP92" s="47"/>
      <c r="HQ92" s="48"/>
      <c r="HR92" s="546"/>
      <c r="HS92" s="546"/>
      <c r="HT92" s="546"/>
      <c r="HU92" s="546"/>
      <c r="HV92" s="47"/>
      <c r="HW92" s="547"/>
      <c r="HX92" s="547"/>
      <c r="HY92" s="547"/>
      <c r="HZ92" s="47"/>
      <c r="IA92" s="548"/>
      <c r="IB92" s="548"/>
      <c r="IC92" s="47"/>
      <c r="ID92" s="47"/>
      <c r="IE92" s="49"/>
      <c r="IF92" s="47"/>
      <c r="IG92" s="48"/>
      <c r="IH92" s="546"/>
      <c r="II92" s="546"/>
      <c r="IJ92" s="546"/>
      <c r="IK92" s="546"/>
      <c r="IL92" s="47"/>
      <c r="IM92" s="547"/>
      <c r="IN92" s="547"/>
      <c r="IO92" s="547"/>
      <c r="IP92" s="47"/>
      <c r="IQ92" s="548"/>
      <c r="IR92" s="548"/>
      <c r="IS92" s="47"/>
      <c r="IT92" s="47"/>
      <c r="IU92" s="49"/>
      <c r="IV92" s="47"/>
    </row>
    <row r="93" spans="1:256" ht="15" customHeight="1" thickBot="1" x14ac:dyDescent="0.25">
      <c r="A93" s="82"/>
      <c r="B93" s="486"/>
      <c r="C93" s="486"/>
      <c r="D93" s="486"/>
      <c r="E93" s="486"/>
      <c r="F93" s="486"/>
      <c r="G93" s="84"/>
      <c r="H93" s="502"/>
      <c r="I93" s="502"/>
      <c r="J93" s="502"/>
      <c r="K93" s="502"/>
      <c r="L93" s="116"/>
      <c r="M93" s="485"/>
      <c r="N93" s="485"/>
      <c r="O93" s="163"/>
      <c r="P93" s="181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FD93" s="47"/>
      <c r="FE93" s="48"/>
      <c r="FF93" s="550"/>
      <c r="FG93" s="550"/>
      <c r="FH93" s="550"/>
      <c r="FI93" s="550"/>
      <c r="FJ93" s="47"/>
      <c r="FK93" s="551"/>
      <c r="FL93" s="551"/>
      <c r="FM93" s="551"/>
      <c r="FN93" s="47"/>
      <c r="FO93" s="549"/>
      <c r="FP93" s="549"/>
      <c r="FQ93" s="47"/>
      <c r="FR93" s="47"/>
      <c r="FS93" s="54"/>
      <c r="FT93" s="47"/>
      <c r="FU93" s="48"/>
      <c r="FV93" s="550"/>
      <c r="FW93" s="550"/>
      <c r="FX93" s="550"/>
      <c r="FY93" s="550"/>
      <c r="FZ93" s="47"/>
      <c r="GA93" s="551"/>
      <c r="GB93" s="551"/>
      <c r="GC93" s="551"/>
      <c r="GD93" s="47"/>
      <c r="GE93" s="549"/>
      <c r="GF93" s="549"/>
      <c r="GG93" s="47"/>
      <c r="GH93" s="47"/>
      <c r="GI93" s="54"/>
      <c r="GJ93" s="47"/>
      <c r="GK93" s="48"/>
      <c r="GL93" s="550"/>
      <c r="GM93" s="550"/>
      <c r="GN93" s="550"/>
      <c r="GO93" s="550"/>
      <c r="GP93" s="47"/>
      <c r="GQ93" s="551"/>
      <c r="GR93" s="551"/>
      <c r="GS93" s="551"/>
      <c r="GT93" s="47"/>
      <c r="GU93" s="549"/>
      <c r="GV93" s="549"/>
      <c r="GW93" s="47"/>
      <c r="GX93" s="47"/>
      <c r="GY93" s="54"/>
      <c r="GZ93" s="47"/>
      <c r="HA93" s="48"/>
      <c r="HB93" s="550"/>
      <c r="HC93" s="550"/>
      <c r="HD93" s="550"/>
      <c r="HE93" s="550"/>
      <c r="HF93" s="47"/>
      <c r="HG93" s="551"/>
      <c r="HH93" s="551"/>
      <c r="HI93" s="551"/>
      <c r="HJ93" s="47"/>
      <c r="HK93" s="549"/>
      <c r="HL93" s="549"/>
      <c r="HM93" s="47"/>
      <c r="HN93" s="47"/>
      <c r="HO93" s="54"/>
      <c r="HP93" s="47"/>
      <c r="HQ93" s="48"/>
      <c r="HR93" s="550"/>
      <c r="HS93" s="550"/>
      <c r="HT93" s="550"/>
      <c r="HU93" s="550"/>
      <c r="HV93" s="47"/>
      <c r="HW93" s="551"/>
      <c r="HX93" s="551"/>
      <c r="HY93" s="551"/>
      <c r="HZ93" s="47"/>
      <c r="IA93" s="549"/>
      <c r="IB93" s="549"/>
      <c r="IC93" s="47"/>
      <c r="ID93" s="47"/>
      <c r="IE93" s="54"/>
      <c r="IF93" s="47"/>
      <c r="IG93" s="48"/>
      <c r="IH93" s="550"/>
      <c r="II93" s="550"/>
      <c r="IJ93" s="550"/>
      <c r="IK93" s="550"/>
      <c r="IL93" s="47"/>
      <c r="IM93" s="551"/>
      <c r="IN93" s="551"/>
      <c r="IO93" s="551"/>
      <c r="IP93" s="47"/>
      <c r="IQ93" s="549"/>
      <c r="IR93" s="549"/>
      <c r="IS93" s="47"/>
      <c r="IT93" s="47"/>
      <c r="IU93" s="54"/>
      <c r="IV93" s="47"/>
    </row>
    <row r="94" spans="1:256" ht="15" customHeight="1" thickBot="1" x14ac:dyDescent="0.25">
      <c r="A94" s="82"/>
      <c r="B94" s="486"/>
      <c r="C94" s="486"/>
      <c r="D94" s="486"/>
      <c r="E94" s="486"/>
      <c r="F94" s="486"/>
      <c r="G94" s="84"/>
      <c r="H94" s="487"/>
      <c r="I94" s="487"/>
      <c r="J94" s="487"/>
      <c r="K94" s="487"/>
      <c r="L94" s="116"/>
      <c r="M94" s="485"/>
      <c r="N94" s="485"/>
      <c r="O94" s="163"/>
      <c r="P94" s="181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FD94" s="47"/>
      <c r="FE94" s="48"/>
      <c r="FF94" s="550"/>
      <c r="FG94" s="550"/>
      <c r="FH94" s="550"/>
      <c r="FI94" s="550"/>
      <c r="FJ94" s="47"/>
      <c r="FK94" s="551"/>
      <c r="FL94" s="551"/>
      <c r="FM94" s="551"/>
      <c r="FN94" s="47"/>
      <c r="FO94" s="549"/>
      <c r="FP94" s="549"/>
      <c r="FQ94" s="47"/>
      <c r="FR94" s="47"/>
      <c r="FS94" s="54"/>
      <c r="FT94" s="47"/>
      <c r="FU94" s="48"/>
      <c r="FV94" s="550"/>
      <c r="FW94" s="550"/>
      <c r="FX94" s="550"/>
      <c r="FY94" s="550"/>
      <c r="FZ94" s="47"/>
      <c r="GA94" s="551"/>
      <c r="GB94" s="551"/>
      <c r="GC94" s="551"/>
      <c r="GD94" s="47"/>
      <c r="GE94" s="549"/>
      <c r="GF94" s="549"/>
      <c r="GG94" s="47"/>
      <c r="GH94" s="47"/>
      <c r="GI94" s="54"/>
      <c r="GJ94" s="47"/>
      <c r="GK94" s="48"/>
      <c r="GL94" s="550"/>
      <c r="GM94" s="550"/>
      <c r="GN94" s="550"/>
      <c r="GO94" s="550"/>
      <c r="GP94" s="47"/>
      <c r="GQ94" s="551"/>
      <c r="GR94" s="551"/>
      <c r="GS94" s="551"/>
      <c r="GT94" s="47"/>
      <c r="GU94" s="549"/>
      <c r="GV94" s="549"/>
      <c r="GW94" s="47"/>
      <c r="GX94" s="47"/>
      <c r="GY94" s="54"/>
      <c r="GZ94" s="47"/>
      <c r="HA94" s="48"/>
      <c r="HB94" s="550"/>
      <c r="HC94" s="550"/>
      <c r="HD94" s="550"/>
      <c r="HE94" s="550"/>
      <c r="HF94" s="47"/>
      <c r="HG94" s="551"/>
      <c r="HH94" s="551"/>
      <c r="HI94" s="551"/>
      <c r="HJ94" s="47"/>
      <c r="HK94" s="549"/>
      <c r="HL94" s="549"/>
      <c r="HM94" s="47"/>
      <c r="HN94" s="47"/>
      <c r="HO94" s="54"/>
      <c r="HP94" s="47"/>
      <c r="HQ94" s="48"/>
      <c r="HR94" s="550"/>
      <c r="HS94" s="550"/>
      <c r="HT94" s="550"/>
      <c r="HU94" s="550"/>
      <c r="HV94" s="47"/>
      <c r="HW94" s="551"/>
      <c r="HX94" s="551"/>
      <c r="HY94" s="551"/>
      <c r="HZ94" s="47"/>
      <c r="IA94" s="549"/>
      <c r="IB94" s="549"/>
      <c r="IC94" s="47"/>
      <c r="ID94" s="47"/>
      <c r="IE94" s="54"/>
      <c r="IF94" s="47"/>
      <c r="IG94" s="48"/>
      <c r="IH94" s="550"/>
      <c r="II94" s="550"/>
      <c r="IJ94" s="550"/>
      <c r="IK94" s="550"/>
      <c r="IL94" s="47"/>
      <c r="IM94" s="551"/>
      <c r="IN94" s="551"/>
      <c r="IO94" s="551"/>
      <c r="IP94" s="47"/>
      <c r="IQ94" s="549"/>
      <c r="IR94" s="549"/>
      <c r="IS94" s="47"/>
      <c r="IT94" s="47"/>
      <c r="IU94" s="54"/>
      <c r="IV94" s="47"/>
    </row>
    <row r="95" spans="1:256" ht="15" customHeight="1" thickBot="1" x14ac:dyDescent="0.25">
      <c r="A95" s="82"/>
      <c r="B95" s="486"/>
      <c r="C95" s="486"/>
      <c r="D95" s="486"/>
      <c r="E95" s="486"/>
      <c r="F95" s="486"/>
      <c r="G95" s="84"/>
      <c r="H95" s="487"/>
      <c r="I95" s="487"/>
      <c r="J95" s="487"/>
      <c r="K95" s="487"/>
      <c r="L95" s="116"/>
      <c r="M95" s="485"/>
      <c r="N95" s="485"/>
      <c r="O95" s="163"/>
      <c r="P95" s="181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FD95" s="47"/>
      <c r="FE95" s="48"/>
      <c r="FF95" s="550"/>
      <c r="FG95" s="550"/>
      <c r="FH95" s="550"/>
      <c r="FI95" s="550"/>
      <c r="FJ95" s="47"/>
      <c r="FK95" s="551"/>
      <c r="FL95" s="551"/>
      <c r="FM95" s="551"/>
      <c r="FN95" s="47"/>
      <c r="FO95" s="549"/>
      <c r="FP95" s="549"/>
      <c r="FQ95" s="47"/>
      <c r="FR95" s="47"/>
      <c r="FS95" s="54"/>
      <c r="FT95" s="47"/>
      <c r="FU95" s="48"/>
      <c r="FV95" s="550"/>
      <c r="FW95" s="550"/>
      <c r="FX95" s="550"/>
      <c r="FY95" s="550"/>
      <c r="FZ95" s="47"/>
      <c r="GA95" s="551"/>
      <c r="GB95" s="551"/>
      <c r="GC95" s="551"/>
      <c r="GD95" s="47"/>
      <c r="GE95" s="549"/>
      <c r="GF95" s="549"/>
      <c r="GG95" s="47"/>
      <c r="GH95" s="47"/>
      <c r="GI95" s="54"/>
      <c r="GJ95" s="47"/>
      <c r="GK95" s="48"/>
      <c r="GL95" s="550"/>
      <c r="GM95" s="550"/>
      <c r="GN95" s="550"/>
      <c r="GO95" s="550"/>
      <c r="GP95" s="47"/>
      <c r="GQ95" s="551"/>
      <c r="GR95" s="551"/>
      <c r="GS95" s="551"/>
      <c r="GT95" s="47"/>
      <c r="GU95" s="549"/>
      <c r="GV95" s="549"/>
      <c r="GW95" s="47"/>
      <c r="GX95" s="47"/>
      <c r="GY95" s="54"/>
      <c r="GZ95" s="47"/>
      <c r="HA95" s="48"/>
      <c r="HB95" s="550"/>
      <c r="HC95" s="550"/>
      <c r="HD95" s="550"/>
      <c r="HE95" s="550"/>
      <c r="HF95" s="47"/>
      <c r="HG95" s="551"/>
      <c r="HH95" s="551"/>
      <c r="HI95" s="551"/>
      <c r="HJ95" s="47"/>
      <c r="HK95" s="549"/>
      <c r="HL95" s="549"/>
      <c r="HM95" s="47"/>
      <c r="HN95" s="47"/>
      <c r="HO95" s="54"/>
      <c r="HP95" s="47"/>
      <c r="HQ95" s="48"/>
      <c r="HR95" s="550"/>
      <c r="HS95" s="550"/>
      <c r="HT95" s="550"/>
      <c r="HU95" s="550"/>
      <c r="HV95" s="47"/>
      <c r="HW95" s="551"/>
      <c r="HX95" s="551"/>
      <c r="HY95" s="551"/>
      <c r="HZ95" s="47"/>
      <c r="IA95" s="549"/>
      <c r="IB95" s="549"/>
      <c r="IC95" s="47"/>
      <c r="ID95" s="47"/>
      <c r="IE95" s="54"/>
      <c r="IF95" s="47"/>
      <c r="IG95" s="48"/>
      <c r="IH95" s="550"/>
      <c r="II95" s="550"/>
      <c r="IJ95" s="550"/>
      <c r="IK95" s="550"/>
      <c r="IL95" s="47"/>
      <c r="IM95" s="551"/>
      <c r="IN95" s="551"/>
      <c r="IO95" s="551"/>
      <c r="IP95" s="47"/>
      <c r="IQ95" s="549"/>
      <c r="IR95" s="549"/>
      <c r="IS95" s="47"/>
      <c r="IT95" s="47"/>
      <c r="IU95" s="54"/>
      <c r="IV95" s="47"/>
    </row>
    <row r="96" spans="1:256" ht="15" customHeight="1" thickBot="1" x14ac:dyDescent="0.25">
      <c r="A96" s="114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1"/>
      <c r="M96" s="191"/>
      <c r="N96" s="183" t="s">
        <v>45</v>
      </c>
      <c r="O96" s="184"/>
      <c r="P96" s="185">
        <f>ROUND(IF(P94*100+P95*100+P93*100+P92*100=100,M94*P94+M95*P95+M93*P93+M92*P92,IF(P94+P95+P93+P92=0,0,"ERROR")),2)</f>
        <v>0</v>
      </c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FD96" s="47"/>
      <c r="FE96" s="50"/>
      <c r="FF96" s="52"/>
      <c r="FG96" s="52"/>
      <c r="FH96" s="52"/>
      <c r="FI96" s="52"/>
      <c r="FJ96" s="51"/>
      <c r="FK96" s="55"/>
      <c r="FL96" s="55"/>
      <c r="FM96" s="55"/>
      <c r="FN96" s="51"/>
      <c r="FO96" s="552" t="s">
        <v>45</v>
      </c>
      <c r="FP96" s="552"/>
      <c r="FQ96" s="51"/>
      <c r="FR96" s="51"/>
      <c r="FS96" s="53">
        <f>IF(SUM(FO92:FP95)=0,0,FO92*FS92+FO93*FS93+FO94*FS94+FO95*FS95)</f>
        <v>0</v>
      </c>
      <c r="FT96" s="47"/>
      <c r="FU96" s="50"/>
      <c r="FV96" s="52"/>
      <c r="FW96" s="52"/>
      <c r="FX96" s="52"/>
      <c r="FY96" s="52"/>
      <c r="FZ96" s="51"/>
      <c r="GA96" s="55"/>
      <c r="GB96" s="55"/>
      <c r="GC96" s="55"/>
      <c r="GD96" s="51"/>
      <c r="GE96" s="552" t="s">
        <v>45</v>
      </c>
      <c r="GF96" s="552"/>
      <c r="GG96" s="51"/>
      <c r="GH96" s="51"/>
      <c r="GI96" s="53">
        <f>IF(SUM(GE92:GF95)=0,0,GE92*GI92+GE93*GI93+GE94*GI94+GE95*GI95)</f>
        <v>0</v>
      </c>
      <c r="GJ96" s="47"/>
      <c r="GK96" s="50"/>
      <c r="GL96" s="52"/>
      <c r="GM96" s="52"/>
      <c r="GN96" s="52"/>
      <c r="GO96" s="52"/>
      <c r="GP96" s="51"/>
      <c r="GQ96" s="55"/>
      <c r="GR96" s="55"/>
      <c r="GS96" s="55"/>
      <c r="GT96" s="51"/>
      <c r="GU96" s="552" t="s">
        <v>45</v>
      </c>
      <c r="GV96" s="552"/>
      <c r="GW96" s="51"/>
      <c r="GX96" s="51"/>
      <c r="GY96" s="53">
        <f>IF(SUM(GU92:GV95)=0,0,GU92*GY92+GU93*GY93+GU94*GY94+GU95*GY95)</f>
        <v>0</v>
      </c>
      <c r="GZ96" s="47"/>
      <c r="HA96" s="50"/>
      <c r="HB96" s="52"/>
      <c r="HC96" s="52"/>
      <c r="HD96" s="52"/>
      <c r="HE96" s="52"/>
      <c r="HF96" s="51"/>
      <c r="HG96" s="55"/>
      <c r="HH96" s="55"/>
      <c r="HI96" s="55"/>
      <c r="HJ96" s="51"/>
      <c r="HK96" s="552" t="s">
        <v>45</v>
      </c>
      <c r="HL96" s="552"/>
      <c r="HM96" s="51"/>
      <c r="HN96" s="51"/>
      <c r="HO96" s="53">
        <f>IF(SUM(HK92:HL95)=0,0,HK92*HO92+HK93*HO93+HK94*HO94+HK95*HO95)</f>
        <v>0</v>
      </c>
      <c r="HP96" s="47"/>
      <c r="HQ96" s="50"/>
      <c r="HR96" s="52"/>
      <c r="HS96" s="52"/>
      <c r="HT96" s="52"/>
      <c r="HU96" s="52"/>
      <c r="HV96" s="51"/>
      <c r="HW96" s="55"/>
      <c r="HX96" s="55"/>
      <c r="HY96" s="55"/>
      <c r="HZ96" s="51"/>
      <c r="IA96" s="552" t="s">
        <v>45</v>
      </c>
      <c r="IB96" s="552"/>
      <c r="IC96" s="51"/>
      <c r="ID96" s="51"/>
      <c r="IE96" s="53">
        <f>IF(SUM(IA92:IB95)=0,0,IA92*IE92+IA93*IE93+IA94*IE94+IA95*IE95)</f>
        <v>0</v>
      </c>
      <c r="IF96" s="47"/>
      <c r="IG96" s="50"/>
      <c r="IH96" s="52"/>
      <c r="II96" s="52"/>
      <c r="IJ96" s="52"/>
      <c r="IK96" s="52"/>
      <c r="IL96" s="51"/>
      <c r="IM96" s="55"/>
      <c r="IN96" s="55"/>
      <c r="IO96" s="55"/>
      <c r="IP96" s="51"/>
      <c r="IQ96" s="552" t="s">
        <v>45</v>
      </c>
      <c r="IR96" s="552"/>
      <c r="IS96" s="51"/>
      <c r="IT96" s="51"/>
      <c r="IU96" s="53">
        <f>IF(SUM(IQ92:IR95)=0,0,IQ92*IU92+IQ93*IU93+IQ94*IU94+IQ95*IU95)</f>
        <v>0</v>
      </c>
      <c r="IV96" s="47"/>
    </row>
    <row r="97" spans="1:256" ht="15" customHeight="1" x14ac:dyDescent="0.25">
      <c r="A97" s="186" t="str">
        <f>IF(P38="User Defined 2","",P38)</f>
        <v>Surveyor I</v>
      </c>
      <c r="B97" s="187"/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188"/>
      <c r="N97" s="189"/>
      <c r="O97" s="188"/>
      <c r="P97" s="190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FD97" s="47"/>
      <c r="FE97" s="543">
        <f>FM57</f>
        <v>0</v>
      </c>
      <c r="FF97" s="544"/>
      <c r="FG97" s="544"/>
      <c r="FH97" s="544"/>
      <c r="FI97" s="544"/>
      <c r="FJ97" s="544"/>
      <c r="FK97" s="544"/>
      <c r="FL97" s="544"/>
      <c r="FM97" s="544"/>
      <c r="FN97" s="544"/>
      <c r="FO97" s="544"/>
      <c r="FP97" s="544"/>
      <c r="FQ97" s="544"/>
      <c r="FR97" s="544"/>
      <c r="FS97" s="545"/>
      <c r="FT97" s="47"/>
      <c r="FU97" s="543">
        <f>GC57</f>
        <v>0</v>
      </c>
      <c r="FV97" s="544"/>
      <c r="FW97" s="544"/>
      <c r="FX97" s="544"/>
      <c r="FY97" s="544"/>
      <c r="FZ97" s="544"/>
      <c r="GA97" s="544"/>
      <c r="GB97" s="544"/>
      <c r="GC97" s="544"/>
      <c r="GD97" s="544"/>
      <c r="GE97" s="544"/>
      <c r="GF97" s="544"/>
      <c r="GG97" s="544"/>
      <c r="GH97" s="544"/>
      <c r="GI97" s="545"/>
      <c r="GJ97" s="47"/>
      <c r="GK97" s="543">
        <f>GS57</f>
        <v>0</v>
      </c>
      <c r="GL97" s="544"/>
      <c r="GM97" s="544"/>
      <c r="GN97" s="544"/>
      <c r="GO97" s="544"/>
      <c r="GP97" s="544"/>
      <c r="GQ97" s="544"/>
      <c r="GR97" s="544"/>
      <c r="GS97" s="544"/>
      <c r="GT97" s="544"/>
      <c r="GU97" s="544"/>
      <c r="GV97" s="544"/>
      <c r="GW97" s="544"/>
      <c r="GX97" s="544"/>
      <c r="GY97" s="545"/>
      <c r="GZ97" s="47"/>
      <c r="HA97" s="543">
        <f>HI57</f>
        <v>0</v>
      </c>
      <c r="HB97" s="544"/>
      <c r="HC97" s="544"/>
      <c r="HD97" s="544"/>
      <c r="HE97" s="544"/>
      <c r="HF97" s="544"/>
      <c r="HG97" s="544"/>
      <c r="HH97" s="544"/>
      <c r="HI97" s="544"/>
      <c r="HJ97" s="544"/>
      <c r="HK97" s="544"/>
      <c r="HL97" s="544"/>
      <c r="HM97" s="544"/>
      <c r="HN97" s="544"/>
      <c r="HO97" s="545"/>
      <c r="HP97" s="47"/>
      <c r="HQ97" s="543">
        <f>HY57</f>
        <v>0</v>
      </c>
      <c r="HR97" s="544"/>
      <c r="HS97" s="544"/>
      <c r="HT97" s="544"/>
      <c r="HU97" s="544"/>
      <c r="HV97" s="544"/>
      <c r="HW97" s="544"/>
      <c r="HX97" s="544"/>
      <c r="HY97" s="544"/>
      <c r="HZ97" s="544"/>
      <c r="IA97" s="544"/>
      <c r="IB97" s="544"/>
      <c r="IC97" s="544"/>
      <c r="ID97" s="544"/>
      <c r="IE97" s="545"/>
      <c r="IF97" s="47"/>
      <c r="IG97" s="543">
        <f>IO57</f>
        <v>0</v>
      </c>
      <c r="IH97" s="544"/>
      <c r="II97" s="544"/>
      <c r="IJ97" s="544"/>
      <c r="IK97" s="544"/>
      <c r="IL97" s="544"/>
      <c r="IM97" s="544"/>
      <c r="IN97" s="544"/>
      <c r="IO97" s="544"/>
      <c r="IP97" s="544"/>
      <c r="IQ97" s="544"/>
      <c r="IR97" s="544"/>
      <c r="IS97" s="544"/>
      <c r="IT97" s="544"/>
      <c r="IU97" s="545"/>
      <c r="IV97" s="47"/>
    </row>
    <row r="98" spans="1:256" ht="15" customHeight="1" thickBot="1" x14ac:dyDescent="0.25">
      <c r="A98" s="82"/>
      <c r="B98" s="486"/>
      <c r="C98" s="486"/>
      <c r="D98" s="486"/>
      <c r="E98" s="486"/>
      <c r="F98" s="486"/>
      <c r="G98" s="84"/>
      <c r="H98" s="501"/>
      <c r="I98" s="501"/>
      <c r="J98" s="501"/>
      <c r="K98" s="501"/>
      <c r="L98" s="116"/>
      <c r="M98" s="485"/>
      <c r="N98" s="485"/>
      <c r="O98" s="163"/>
      <c r="P98" s="181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FD98" s="47"/>
      <c r="FE98" s="48"/>
      <c r="FF98" s="546"/>
      <c r="FG98" s="546"/>
      <c r="FH98" s="546"/>
      <c r="FI98" s="546"/>
      <c r="FJ98" s="47"/>
      <c r="FK98" s="547"/>
      <c r="FL98" s="547"/>
      <c r="FM98" s="547"/>
      <c r="FN98" s="47"/>
      <c r="FO98" s="548"/>
      <c r="FP98" s="548"/>
      <c r="FQ98" s="47"/>
      <c r="FR98" s="47"/>
      <c r="FS98" s="49"/>
      <c r="FT98" s="47"/>
      <c r="FU98" s="48"/>
      <c r="FV98" s="546"/>
      <c r="FW98" s="546"/>
      <c r="FX98" s="546"/>
      <c r="FY98" s="546"/>
      <c r="FZ98" s="47"/>
      <c r="GA98" s="547"/>
      <c r="GB98" s="547"/>
      <c r="GC98" s="547"/>
      <c r="GD98" s="47"/>
      <c r="GE98" s="548"/>
      <c r="GF98" s="548"/>
      <c r="GG98" s="47"/>
      <c r="GH98" s="47"/>
      <c r="GI98" s="49"/>
      <c r="GJ98" s="47"/>
      <c r="GK98" s="48"/>
      <c r="GL98" s="546"/>
      <c r="GM98" s="546"/>
      <c r="GN98" s="546"/>
      <c r="GO98" s="546"/>
      <c r="GP98" s="47"/>
      <c r="GQ98" s="547"/>
      <c r="GR98" s="547"/>
      <c r="GS98" s="547"/>
      <c r="GT98" s="47"/>
      <c r="GU98" s="548"/>
      <c r="GV98" s="548"/>
      <c r="GW98" s="47"/>
      <c r="GX98" s="47"/>
      <c r="GY98" s="49"/>
      <c r="GZ98" s="47"/>
      <c r="HA98" s="48"/>
      <c r="HB98" s="546"/>
      <c r="HC98" s="546"/>
      <c r="HD98" s="546"/>
      <c r="HE98" s="546"/>
      <c r="HF98" s="47"/>
      <c r="HG98" s="547"/>
      <c r="HH98" s="547"/>
      <c r="HI98" s="547"/>
      <c r="HJ98" s="47"/>
      <c r="HK98" s="548"/>
      <c r="HL98" s="548"/>
      <c r="HM98" s="47"/>
      <c r="HN98" s="47"/>
      <c r="HO98" s="49"/>
      <c r="HP98" s="47"/>
      <c r="HQ98" s="48"/>
      <c r="HR98" s="546"/>
      <c r="HS98" s="546"/>
      <c r="HT98" s="546"/>
      <c r="HU98" s="546"/>
      <c r="HV98" s="47"/>
      <c r="HW98" s="547"/>
      <c r="HX98" s="547"/>
      <c r="HY98" s="547"/>
      <c r="HZ98" s="47"/>
      <c r="IA98" s="548"/>
      <c r="IB98" s="548"/>
      <c r="IC98" s="47"/>
      <c r="ID98" s="47"/>
      <c r="IE98" s="49"/>
      <c r="IF98" s="47"/>
      <c r="IG98" s="48"/>
      <c r="IH98" s="546"/>
      <c r="II98" s="546"/>
      <c r="IJ98" s="546"/>
      <c r="IK98" s="546"/>
      <c r="IL98" s="47"/>
      <c r="IM98" s="547"/>
      <c r="IN98" s="547"/>
      <c r="IO98" s="547"/>
      <c r="IP98" s="47"/>
      <c r="IQ98" s="548"/>
      <c r="IR98" s="548"/>
      <c r="IS98" s="47"/>
      <c r="IT98" s="47"/>
      <c r="IU98" s="49"/>
      <c r="IV98" s="47"/>
    </row>
    <row r="99" spans="1:256" ht="15" customHeight="1" thickBot="1" x14ac:dyDescent="0.25">
      <c r="A99" s="82"/>
      <c r="B99" s="486"/>
      <c r="C99" s="486"/>
      <c r="D99" s="486"/>
      <c r="E99" s="486"/>
      <c r="F99" s="486"/>
      <c r="G99" s="84" t="s">
        <v>101</v>
      </c>
      <c r="H99" s="502"/>
      <c r="I99" s="502"/>
      <c r="J99" s="502"/>
      <c r="K99" s="502"/>
      <c r="L99" s="116"/>
      <c r="M99" s="485"/>
      <c r="N99" s="485"/>
      <c r="O99" s="163"/>
      <c r="P99" s="181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FD99" s="47"/>
      <c r="FE99" s="48"/>
      <c r="FF99" s="551"/>
      <c r="FG99" s="551"/>
      <c r="FH99" s="551"/>
      <c r="FI99" s="551"/>
      <c r="FJ99" s="47"/>
      <c r="FK99" s="551"/>
      <c r="FL99" s="551"/>
      <c r="FM99" s="551"/>
      <c r="FN99" s="47"/>
      <c r="FO99" s="549"/>
      <c r="FP99" s="549"/>
      <c r="FQ99" s="47"/>
      <c r="FR99" s="47"/>
      <c r="FS99" s="54"/>
      <c r="FT99" s="47"/>
      <c r="FU99" s="48"/>
      <c r="FV99" s="551"/>
      <c r="FW99" s="551"/>
      <c r="FX99" s="551"/>
      <c r="FY99" s="551"/>
      <c r="FZ99" s="47"/>
      <c r="GA99" s="551"/>
      <c r="GB99" s="551"/>
      <c r="GC99" s="551"/>
      <c r="GD99" s="47"/>
      <c r="GE99" s="549"/>
      <c r="GF99" s="549"/>
      <c r="GG99" s="47"/>
      <c r="GH99" s="47"/>
      <c r="GI99" s="54"/>
      <c r="GJ99" s="47"/>
      <c r="GK99" s="48"/>
      <c r="GL99" s="551"/>
      <c r="GM99" s="551"/>
      <c r="GN99" s="551"/>
      <c r="GO99" s="551"/>
      <c r="GP99" s="47"/>
      <c r="GQ99" s="551"/>
      <c r="GR99" s="551"/>
      <c r="GS99" s="551"/>
      <c r="GT99" s="47"/>
      <c r="GU99" s="549"/>
      <c r="GV99" s="549"/>
      <c r="GW99" s="47"/>
      <c r="GX99" s="47"/>
      <c r="GY99" s="54"/>
      <c r="GZ99" s="47"/>
      <c r="HA99" s="48"/>
      <c r="HB99" s="551"/>
      <c r="HC99" s="551"/>
      <c r="HD99" s="551"/>
      <c r="HE99" s="551"/>
      <c r="HF99" s="47"/>
      <c r="HG99" s="551"/>
      <c r="HH99" s="551"/>
      <c r="HI99" s="551"/>
      <c r="HJ99" s="47"/>
      <c r="HK99" s="549"/>
      <c r="HL99" s="549"/>
      <c r="HM99" s="47"/>
      <c r="HN99" s="47"/>
      <c r="HO99" s="54"/>
      <c r="HP99" s="47"/>
      <c r="HQ99" s="48"/>
      <c r="HR99" s="551"/>
      <c r="HS99" s="551"/>
      <c r="HT99" s="551"/>
      <c r="HU99" s="551"/>
      <c r="HV99" s="47"/>
      <c r="HW99" s="551"/>
      <c r="HX99" s="551"/>
      <c r="HY99" s="551"/>
      <c r="HZ99" s="47"/>
      <c r="IA99" s="549"/>
      <c r="IB99" s="549"/>
      <c r="IC99" s="47"/>
      <c r="ID99" s="47"/>
      <c r="IE99" s="54"/>
      <c r="IF99" s="47"/>
      <c r="IG99" s="48"/>
      <c r="IH99" s="551"/>
      <c r="II99" s="551"/>
      <c r="IJ99" s="551"/>
      <c r="IK99" s="551"/>
      <c r="IL99" s="47"/>
      <c r="IM99" s="551"/>
      <c r="IN99" s="551"/>
      <c r="IO99" s="551"/>
      <c r="IP99" s="47"/>
      <c r="IQ99" s="549"/>
      <c r="IR99" s="549"/>
      <c r="IS99" s="47"/>
      <c r="IT99" s="47"/>
      <c r="IU99" s="54"/>
      <c r="IV99" s="47"/>
    </row>
    <row r="100" spans="1:256" ht="15" customHeight="1" thickBot="1" x14ac:dyDescent="0.25">
      <c r="A100" s="82"/>
      <c r="B100" s="486"/>
      <c r="C100" s="486"/>
      <c r="D100" s="486"/>
      <c r="E100" s="486"/>
      <c r="F100" s="486"/>
      <c r="G100" s="84"/>
      <c r="H100" s="487"/>
      <c r="I100" s="487"/>
      <c r="J100" s="487"/>
      <c r="K100" s="487"/>
      <c r="L100" s="116"/>
      <c r="M100" s="485"/>
      <c r="N100" s="485"/>
      <c r="O100" s="163"/>
      <c r="P100" s="181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FD100" s="47"/>
      <c r="FE100" s="48"/>
      <c r="FF100" s="551"/>
      <c r="FG100" s="551"/>
      <c r="FH100" s="551"/>
      <c r="FI100" s="551"/>
      <c r="FJ100" s="56"/>
      <c r="FK100" s="551"/>
      <c r="FL100" s="551"/>
      <c r="FM100" s="551"/>
      <c r="FN100" s="47"/>
      <c r="FO100" s="549"/>
      <c r="FP100" s="549"/>
      <c r="FQ100" s="47"/>
      <c r="FR100" s="47"/>
      <c r="FS100" s="54"/>
      <c r="FT100" s="47"/>
      <c r="FU100" s="48"/>
      <c r="FV100" s="551"/>
      <c r="FW100" s="551"/>
      <c r="FX100" s="551"/>
      <c r="FY100" s="551"/>
      <c r="FZ100" s="56"/>
      <c r="GA100" s="551"/>
      <c r="GB100" s="551"/>
      <c r="GC100" s="551"/>
      <c r="GD100" s="47"/>
      <c r="GE100" s="549"/>
      <c r="GF100" s="549"/>
      <c r="GG100" s="47"/>
      <c r="GH100" s="47"/>
      <c r="GI100" s="54"/>
      <c r="GJ100" s="47"/>
      <c r="GK100" s="48"/>
      <c r="GL100" s="551"/>
      <c r="GM100" s="551"/>
      <c r="GN100" s="551"/>
      <c r="GO100" s="551"/>
      <c r="GP100" s="56"/>
      <c r="GQ100" s="551"/>
      <c r="GR100" s="551"/>
      <c r="GS100" s="551"/>
      <c r="GT100" s="47"/>
      <c r="GU100" s="549"/>
      <c r="GV100" s="549"/>
      <c r="GW100" s="47"/>
      <c r="GX100" s="47"/>
      <c r="GY100" s="54"/>
      <c r="GZ100" s="47"/>
      <c r="HA100" s="48"/>
      <c r="HB100" s="551"/>
      <c r="HC100" s="551"/>
      <c r="HD100" s="551"/>
      <c r="HE100" s="551"/>
      <c r="HF100" s="56"/>
      <c r="HG100" s="551"/>
      <c r="HH100" s="551"/>
      <c r="HI100" s="551"/>
      <c r="HJ100" s="47"/>
      <c r="HK100" s="549"/>
      <c r="HL100" s="549"/>
      <c r="HM100" s="47"/>
      <c r="HN100" s="47"/>
      <c r="HO100" s="54"/>
      <c r="HP100" s="47"/>
      <c r="HQ100" s="48"/>
      <c r="HR100" s="551"/>
      <c r="HS100" s="551"/>
      <c r="HT100" s="551"/>
      <c r="HU100" s="551"/>
      <c r="HV100" s="56"/>
      <c r="HW100" s="551"/>
      <c r="HX100" s="551"/>
      <c r="HY100" s="551"/>
      <c r="HZ100" s="47"/>
      <c r="IA100" s="549"/>
      <c r="IB100" s="549"/>
      <c r="IC100" s="47"/>
      <c r="ID100" s="47"/>
      <c r="IE100" s="54"/>
      <c r="IF100" s="47"/>
      <c r="IG100" s="48"/>
      <c r="IH100" s="551"/>
      <c r="II100" s="551"/>
      <c r="IJ100" s="551"/>
      <c r="IK100" s="551"/>
      <c r="IL100" s="56"/>
      <c r="IM100" s="551"/>
      <c r="IN100" s="551"/>
      <c r="IO100" s="551"/>
      <c r="IP100" s="47"/>
      <c r="IQ100" s="549"/>
      <c r="IR100" s="549"/>
      <c r="IS100" s="47"/>
      <c r="IT100" s="47"/>
      <c r="IU100" s="54"/>
      <c r="IV100" s="47"/>
    </row>
    <row r="101" spans="1:256" ht="15" customHeight="1" thickBot="1" x14ac:dyDescent="0.25">
      <c r="A101" s="82"/>
      <c r="B101" s="486"/>
      <c r="C101" s="486"/>
      <c r="D101" s="486"/>
      <c r="E101" s="486"/>
      <c r="F101" s="486"/>
      <c r="G101" s="84"/>
      <c r="H101" s="487"/>
      <c r="I101" s="487"/>
      <c r="J101" s="487"/>
      <c r="K101" s="487"/>
      <c r="L101" s="116"/>
      <c r="M101" s="485"/>
      <c r="N101" s="485"/>
      <c r="O101" s="163"/>
      <c r="P101" s="181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FD101" s="47"/>
      <c r="FE101" s="48"/>
      <c r="FF101" s="547"/>
      <c r="FG101" s="547"/>
      <c r="FH101" s="547"/>
      <c r="FI101" s="547"/>
      <c r="FJ101" s="47"/>
      <c r="FK101" s="551"/>
      <c r="FL101" s="551"/>
      <c r="FM101" s="551"/>
      <c r="FN101" s="47"/>
      <c r="FO101" s="549"/>
      <c r="FP101" s="549"/>
      <c r="FQ101" s="47"/>
      <c r="FR101" s="47"/>
      <c r="FS101" s="54"/>
      <c r="FT101" s="47"/>
      <c r="FU101" s="48"/>
      <c r="FV101" s="547"/>
      <c r="FW101" s="547"/>
      <c r="FX101" s="547"/>
      <c r="FY101" s="547"/>
      <c r="FZ101" s="47"/>
      <c r="GA101" s="551"/>
      <c r="GB101" s="551"/>
      <c r="GC101" s="551"/>
      <c r="GD101" s="47"/>
      <c r="GE101" s="549"/>
      <c r="GF101" s="549"/>
      <c r="GG101" s="47"/>
      <c r="GH101" s="47"/>
      <c r="GI101" s="54"/>
      <c r="GJ101" s="47"/>
      <c r="GK101" s="48"/>
      <c r="GL101" s="547"/>
      <c r="GM101" s="547"/>
      <c r="GN101" s="547"/>
      <c r="GO101" s="547"/>
      <c r="GP101" s="47"/>
      <c r="GQ101" s="551"/>
      <c r="GR101" s="551"/>
      <c r="GS101" s="551"/>
      <c r="GT101" s="47"/>
      <c r="GU101" s="549"/>
      <c r="GV101" s="549"/>
      <c r="GW101" s="47"/>
      <c r="GX101" s="47"/>
      <c r="GY101" s="54"/>
      <c r="GZ101" s="47"/>
      <c r="HA101" s="48"/>
      <c r="HB101" s="547"/>
      <c r="HC101" s="547"/>
      <c r="HD101" s="547"/>
      <c r="HE101" s="547"/>
      <c r="HF101" s="47"/>
      <c r="HG101" s="551"/>
      <c r="HH101" s="551"/>
      <c r="HI101" s="551"/>
      <c r="HJ101" s="47"/>
      <c r="HK101" s="549"/>
      <c r="HL101" s="549"/>
      <c r="HM101" s="47"/>
      <c r="HN101" s="47"/>
      <c r="HO101" s="54"/>
      <c r="HP101" s="47"/>
      <c r="HQ101" s="48"/>
      <c r="HR101" s="547"/>
      <c r="HS101" s="547"/>
      <c r="HT101" s="547"/>
      <c r="HU101" s="547"/>
      <c r="HV101" s="47"/>
      <c r="HW101" s="551"/>
      <c r="HX101" s="551"/>
      <c r="HY101" s="551"/>
      <c r="HZ101" s="47"/>
      <c r="IA101" s="549"/>
      <c r="IB101" s="549"/>
      <c r="IC101" s="47"/>
      <c r="ID101" s="47"/>
      <c r="IE101" s="54"/>
      <c r="IF101" s="47"/>
      <c r="IG101" s="48"/>
      <c r="IH101" s="547"/>
      <c r="II101" s="547"/>
      <c r="IJ101" s="547"/>
      <c r="IK101" s="547"/>
      <c r="IL101" s="47"/>
      <c r="IM101" s="551"/>
      <c r="IN101" s="551"/>
      <c r="IO101" s="551"/>
      <c r="IP101" s="47"/>
      <c r="IQ101" s="549"/>
      <c r="IR101" s="549"/>
      <c r="IS101" s="47"/>
      <c r="IT101" s="47"/>
      <c r="IU101" s="54"/>
      <c r="IV101" s="47"/>
    </row>
    <row r="102" spans="1:256" ht="15" customHeight="1" thickBot="1" x14ac:dyDescent="0.25">
      <c r="A102" s="114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1"/>
      <c r="M102" s="191"/>
      <c r="N102" s="183" t="s">
        <v>45</v>
      </c>
      <c r="O102" s="184"/>
      <c r="P102" s="185">
        <f>ROUND(IF(P100*100+P101*100+P99*100+P98*100=100,M100*P100+M101*P101+M99*P99+M98*P98,IF(P100+P101+P99+P98=0,0,"ERROR")),2)</f>
        <v>0</v>
      </c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FD102" s="47"/>
      <c r="FE102" s="50"/>
      <c r="FF102" s="52"/>
      <c r="FG102" s="52"/>
      <c r="FH102" s="52"/>
      <c r="FI102" s="52"/>
      <c r="FJ102" s="51"/>
      <c r="FK102" s="55"/>
      <c r="FL102" s="55"/>
      <c r="FM102" s="55"/>
      <c r="FN102" s="51"/>
      <c r="FO102" s="552" t="s">
        <v>45</v>
      </c>
      <c r="FP102" s="552"/>
      <c r="FQ102" s="51"/>
      <c r="FR102" s="51"/>
      <c r="FS102" s="53">
        <f>IF(SUM(FO98:FP101)=0,0,FO98*FS98+FO99*FS99+FO100*FS100+FO101*FS101)</f>
        <v>0</v>
      </c>
      <c r="FT102" s="47"/>
      <c r="FU102" s="50"/>
      <c r="FV102" s="52"/>
      <c r="FW102" s="52"/>
      <c r="FX102" s="52"/>
      <c r="FY102" s="52"/>
      <c r="FZ102" s="51"/>
      <c r="GA102" s="55"/>
      <c r="GB102" s="55"/>
      <c r="GC102" s="55"/>
      <c r="GD102" s="51"/>
      <c r="GE102" s="552" t="s">
        <v>45</v>
      </c>
      <c r="GF102" s="552"/>
      <c r="GG102" s="51"/>
      <c r="GH102" s="51"/>
      <c r="GI102" s="53">
        <f>IF(SUM(GE98:GF101)=0,0,GE98*GI98+GE99*GI99+GE100*GI100+GE101*GI101)</f>
        <v>0</v>
      </c>
      <c r="GJ102" s="47"/>
      <c r="GK102" s="50"/>
      <c r="GL102" s="52"/>
      <c r="GM102" s="52"/>
      <c r="GN102" s="52"/>
      <c r="GO102" s="52"/>
      <c r="GP102" s="51"/>
      <c r="GQ102" s="55"/>
      <c r="GR102" s="55"/>
      <c r="GS102" s="55"/>
      <c r="GT102" s="51"/>
      <c r="GU102" s="552" t="s">
        <v>45</v>
      </c>
      <c r="GV102" s="552"/>
      <c r="GW102" s="51"/>
      <c r="GX102" s="51"/>
      <c r="GY102" s="53">
        <f>IF(SUM(GU98:GV101)=0,0,GU98*GY98+GU99*GY99+GU100*GY100+GU101*GY101)</f>
        <v>0</v>
      </c>
      <c r="GZ102" s="47"/>
      <c r="HA102" s="50"/>
      <c r="HB102" s="52"/>
      <c r="HC102" s="52"/>
      <c r="HD102" s="52"/>
      <c r="HE102" s="52"/>
      <c r="HF102" s="51"/>
      <c r="HG102" s="55"/>
      <c r="HH102" s="55"/>
      <c r="HI102" s="55"/>
      <c r="HJ102" s="51"/>
      <c r="HK102" s="552" t="s">
        <v>45</v>
      </c>
      <c r="HL102" s="552"/>
      <c r="HM102" s="51"/>
      <c r="HN102" s="51"/>
      <c r="HO102" s="53">
        <f>IF(SUM(HK98:HL101)=0,0,HK98*HO98+HK99*HO99+HK100*HO100+HK101*HO101)</f>
        <v>0</v>
      </c>
      <c r="HP102" s="47"/>
      <c r="HQ102" s="50"/>
      <c r="HR102" s="52"/>
      <c r="HS102" s="52"/>
      <c r="HT102" s="52"/>
      <c r="HU102" s="52"/>
      <c r="HV102" s="51"/>
      <c r="HW102" s="55"/>
      <c r="HX102" s="55"/>
      <c r="HY102" s="55"/>
      <c r="HZ102" s="51"/>
      <c r="IA102" s="552" t="s">
        <v>45</v>
      </c>
      <c r="IB102" s="552"/>
      <c r="IC102" s="51"/>
      <c r="ID102" s="51"/>
      <c r="IE102" s="53">
        <f>IF(SUM(IA98:IB101)=0,0,IA98*IE98+IA99*IE99+IA100*IE100+IA101*IE101)</f>
        <v>0</v>
      </c>
      <c r="IF102" s="47"/>
      <c r="IG102" s="50"/>
      <c r="IH102" s="52"/>
      <c r="II102" s="52"/>
      <c r="IJ102" s="52"/>
      <c r="IK102" s="52"/>
      <c r="IL102" s="51"/>
      <c r="IM102" s="55"/>
      <c r="IN102" s="55"/>
      <c r="IO102" s="55"/>
      <c r="IP102" s="51"/>
      <c r="IQ102" s="552" t="s">
        <v>45</v>
      </c>
      <c r="IR102" s="552"/>
      <c r="IS102" s="51"/>
      <c r="IT102" s="51"/>
      <c r="IU102" s="53">
        <f>IF(SUM(IQ98:IR101)=0,0,IQ98*IU98+IQ99*IU99+IQ100*IU100+IQ101*IU101)</f>
        <v>0</v>
      </c>
      <c r="IV102" s="47"/>
    </row>
    <row r="103" spans="1:256" ht="15" customHeight="1" x14ac:dyDescent="0.25">
      <c r="A103" s="186" t="str">
        <f>P39</f>
        <v>Structural Engineer</v>
      </c>
      <c r="B103" s="187"/>
      <c r="C103" s="187"/>
      <c r="D103" s="187"/>
      <c r="E103" s="187"/>
      <c r="F103" s="187"/>
      <c r="G103" s="187"/>
      <c r="H103" s="187"/>
      <c r="I103" s="187"/>
      <c r="J103" s="187"/>
      <c r="K103" s="187"/>
      <c r="L103" s="187"/>
      <c r="M103" s="188"/>
      <c r="N103" s="189"/>
      <c r="O103" s="188"/>
      <c r="P103" s="190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FD103" s="47"/>
      <c r="FE103" s="543">
        <f>FH57</f>
        <v>0</v>
      </c>
      <c r="FF103" s="544"/>
      <c r="FG103" s="544"/>
      <c r="FH103" s="544"/>
      <c r="FI103" s="544"/>
      <c r="FJ103" s="544"/>
      <c r="FK103" s="544"/>
      <c r="FL103" s="544"/>
      <c r="FM103" s="544"/>
      <c r="FN103" s="544"/>
      <c r="FO103" s="544"/>
      <c r="FP103" s="544"/>
      <c r="FQ103" s="544"/>
      <c r="FR103" s="544"/>
      <c r="FS103" s="545"/>
      <c r="FT103" s="47"/>
      <c r="FU103" s="543">
        <f>FX57</f>
        <v>0</v>
      </c>
      <c r="FV103" s="544"/>
      <c r="FW103" s="544"/>
      <c r="FX103" s="544"/>
      <c r="FY103" s="544"/>
      <c r="FZ103" s="544"/>
      <c r="GA103" s="544"/>
      <c r="GB103" s="544"/>
      <c r="GC103" s="544"/>
      <c r="GD103" s="544"/>
      <c r="GE103" s="544"/>
      <c r="GF103" s="544"/>
      <c r="GG103" s="544"/>
      <c r="GH103" s="544"/>
      <c r="GI103" s="545"/>
      <c r="GJ103" s="47"/>
      <c r="GK103" s="543">
        <f>GN57</f>
        <v>0</v>
      </c>
      <c r="GL103" s="544"/>
      <c r="GM103" s="544"/>
      <c r="GN103" s="544"/>
      <c r="GO103" s="544"/>
      <c r="GP103" s="544"/>
      <c r="GQ103" s="544"/>
      <c r="GR103" s="544"/>
      <c r="GS103" s="544"/>
      <c r="GT103" s="544"/>
      <c r="GU103" s="544"/>
      <c r="GV103" s="544"/>
      <c r="GW103" s="544"/>
      <c r="GX103" s="544"/>
      <c r="GY103" s="545"/>
      <c r="GZ103" s="47"/>
      <c r="HA103" s="543">
        <f>HD57</f>
        <v>0</v>
      </c>
      <c r="HB103" s="544"/>
      <c r="HC103" s="544"/>
      <c r="HD103" s="544"/>
      <c r="HE103" s="544"/>
      <c r="HF103" s="544"/>
      <c r="HG103" s="544"/>
      <c r="HH103" s="544"/>
      <c r="HI103" s="544"/>
      <c r="HJ103" s="544"/>
      <c r="HK103" s="544"/>
      <c r="HL103" s="544"/>
      <c r="HM103" s="544"/>
      <c r="HN103" s="544"/>
      <c r="HO103" s="545"/>
      <c r="HP103" s="47"/>
      <c r="HQ103" s="543">
        <f>HT57</f>
        <v>0</v>
      </c>
      <c r="HR103" s="544"/>
      <c r="HS103" s="544"/>
      <c r="HT103" s="544"/>
      <c r="HU103" s="544"/>
      <c r="HV103" s="544"/>
      <c r="HW103" s="544"/>
      <c r="HX103" s="544"/>
      <c r="HY103" s="544"/>
      <c r="HZ103" s="544"/>
      <c r="IA103" s="544"/>
      <c r="IB103" s="544"/>
      <c r="IC103" s="544"/>
      <c r="ID103" s="544"/>
      <c r="IE103" s="545"/>
      <c r="IF103" s="47"/>
      <c r="IG103" s="543">
        <f>IJ57</f>
        <v>0</v>
      </c>
      <c r="IH103" s="544"/>
      <c r="II103" s="544"/>
      <c r="IJ103" s="544"/>
      <c r="IK103" s="544"/>
      <c r="IL103" s="544"/>
      <c r="IM103" s="544"/>
      <c r="IN103" s="544"/>
      <c r="IO103" s="544"/>
      <c r="IP103" s="544"/>
      <c r="IQ103" s="544"/>
      <c r="IR103" s="544"/>
      <c r="IS103" s="544"/>
      <c r="IT103" s="544"/>
      <c r="IU103" s="545"/>
      <c r="IV103" s="47"/>
    </row>
    <row r="104" spans="1:256" ht="15" customHeight="1" thickBot="1" x14ac:dyDescent="0.25">
      <c r="A104" s="82"/>
      <c r="B104" s="486"/>
      <c r="C104" s="486"/>
      <c r="D104" s="486"/>
      <c r="E104" s="486"/>
      <c r="F104" s="486"/>
      <c r="G104" s="84"/>
      <c r="H104" s="501"/>
      <c r="I104" s="501"/>
      <c r="J104" s="501"/>
      <c r="K104" s="501"/>
      <c r="L104" s="116"/>
      <c r="M104" s="485"/>
      <c r="N104" s="485"/>
      <c r="O104" s="163"/>
      <c r="P104" s="181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FD104" s="47"/>
      <c r="FE104" s="48"/>
      <c r="FF104" s="546"/>
      <c r="FG104" s="546"/>
      <c r="FH104" s="546"/>
      <c r="FI104" s="546"/>
      <c r="FJ104" s="47"/>
      <c r="FK104" s="547"/>
      <c r="FL104" s="547"/>
      <c r="FM104" s="547"/>
      <c r="FN104" s="47"/>
      <c r="FO104" s="548"/>
      <c r="FP104" s="548"/>
      <c r="FQ104" s="47"/>
      <c r="FR104" s="47"/>
      <c r="FS104" s="49"/>
      <c r="FT104" s="47"/>
      <c r="FU104" s="48"/>
      <c r="FV104" s="546"/>
      <c r="FW104" s="546"/>
      <c r="FX104" s="546"/>
      <c r="FY104" s="546"/>
      <c r="FZ104" s="47"/>
      <c r="GA104" s="547"/>
      <c r="GB104" s="547"/>
      <c r="GC104" s="547"/>
      <c r="GD104" s="47"/>
      <c r="GE104" s="548"/>
      <c r="GF104" s="548"/>
      <c r="GG104" s="47"/>
      <c r="GH104" s="47"/>
      <c r="GI104" s="49"/>
      <c r="GJ104" s="47"/>
      <c r="GK104" s="48"/>
      <c r="GL104" s="546"/>
      <c r="GM104" s="546"/>
      <c r="GN104" s="546"/>
      <c r="GO104" s="546"/>
      <c r="GP104" s="47"/>
      <c r="GQ104" s="547"/>
      <c r="GR104" s="547"/>
      <c r="GS104" s="547"/>
      <c r="GT104" s="47"/>
      <c r="GU104" s="548"/>
      <c r="GV104" s="548"/>
      <c r="GW104" s="47"/>
      <c r="GX104" s="47"/>
      <c r="GY104" s="49"/>
      <c r="GZ104" s="47"/>
      <c r="HA104" s="48"/>
      <c r="HB104" s="546"/>
      <c r="HC104" s="546"/>
      <c r="HD104" s="546"/>
      <c r="HE104" s="546"/>
      <c r="HF104" s="47"/>
      <c r="HG104" s="547"/>
      <c r="HH104" s="547"/>
      <c r="HI104" s="547"/>
      <c r="HJ104" s="47"/>
      <c r="HK104" s="548"/>
      <c r="HL104" s="548"/>
      <c r="HM104" s="47"/>
      <c r="HN104" s="47"/>
      <c r="HO104" s="49"/>
      <c r="HP104" s="47"/>
      <c r="HQ104" s="48"/>
      <c r="HR104" s="546"/>
      <c r="HS104" s="546"/>
      <c r="HT104" s="546"/>
      <c r="HU104" s="546"/>
      <c r="HV104" s="47"/>
      <c r="HW104" s="547"/>
      <c r="HX104" s="547"/>
      <c r="HY104" s="547"/>
      <c r="HZ104" s="47"/>
      <c r="IA104" s="548"/>
      <c r="IB104" s="548"/>
      <c r="IC104" s="47"/>
      <c r="ID104" s="47"/>
      <c r="IE104" s="49"/>
      <c r="IF104" s="47"/>
      <c r="IG104" s="48"/>
      <c r="IH104" s="546"/>
      <c r="II104" s="546"/>
      <c r="IJ104" s="546"/>
      <c r="IK104" s="546"/>
      <c r="IL104" s="47"/>
      <c r="IM104" s="547"/>
      <c r="IN104" s="547"/>
      <c r="IO104" s="547"/>
      <c r="IP104" s="47"/>
      <c r="IQ104" s="548"/>
      <c r="IR104" s="548"/>
      <c r="IS104" s="47"/>
      <c r="IT104" s="47"/>
      <c r="IU104" s="49"/>
      <c r="IV104" s="47"/>
    </row>
    <row r="105" spans="1:256" ht="15" customHeight="1" thickBot="1" x14ac:dyDescent="0.25">
      <c r="A105" s="82"/>
      <c r="B105" s="486"/>
      <c r="C105" s="486"/>
      <c r="D105" s="486"/>
      <c r="E105" s="486"/>
      <c r="F105" s="486"/>
      <c r="G105" s="84"/>
      <c r="H105" s="502"/>
      <c r="I105" s="502"/>
      <c r="J105" s="502"/>
      <c r="K105" s="502"/>
      <c r="L105" s="116"/>
      <c r="M105" s="485"/>
      <c r="N105" s="485"/>
      <c r="O105" s="163"/>
      <c r="P105" s="181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FD105" s="47"/>
      <c r="FE105" s="48"/>
      <c r="FF105" s="550"/>
      <c r="FG105" s="550"/>
      <c r="FH105" s="550"/>
      <c r="FI105" s="550"/>
      <c r="FJ105" s="47"/>
      <c r="FK105" s="551"/>
      <c r="FL105" s="551"/>
      <c r="FM105" s="551"/>
      <c r="FN105" s="47"/>
      <c r="FO105" s="549"/>
      <c r="FP105" s="549"/>
      <c r="FQ105" s="47"/>
      <c r="FR105" s="47"/>
      <c r="FS105" s="49"/>
      <c r="FT105" s="47"/>
      <c r="FU105" s="48"/>
      <c r="FV105" s="550"/>
      <c r="FW105" s="550"/>
      <c r="FX105" s="550"/>
      <c r="FY105" s="550"/>
      <c r="FZ105" s="47"/>
      <c r="GA105" s="551"/>
      <c r="GB105" s="551"/>
      <c r="GC105" s="551"/>
      <c r="GD105" s="47"/>
      <c r="GE105" s="549"/>
      <c r="GF105" s="549"/>
      <c r="GG105" s="47"/>
      <c r="GH105" s="47"/>
      <c r="GI105" s="49"/>
      <c r="GJ105" s="47"/>
      <c r="GK105" s="48"/>
      <c r="GL105" s="550"/>
      <c r="GM105" s="550"/>
      <c r="GN105" s="550"/>
      <c r="GO105" s="550"/>
      <c r="GP105" s="47"/>
      <c r="GQ105" s="551"/>
      <c r="GR105" s="551"/>
      <c r="GS105" s="551"/>
      <c r="GT105" s="47"/>
      <c r="GU105" s="549"/>
      <c r="GV105" s="549"/>
      <c r="GW105" s="47"/>
      <c r="GX105" s="47"/>
      <c r="GY105" s="49"/>
      <c r="GZ105" s="47"/>
      <c r="HA105" s="48"/>
      <c r="HB105" s="550"/>
      <c r="HC105" s="550"/>
      <c r="HD105" s="550"/>
      <c r="HE105" s="550"/>
      <c r="HF105" s="47"/>
      <c r="HG105" s="551"/>
      <c r="HH105" s="551"/>
      <c r="HI105" s="551"/>
      <c r="HJ105" s="47"/>
      <c r="HK105" s="549"/>
      <c r="HL105" s="549"/>
      <c r="HM105" s="47"/>
      <c r="HN105" s="47"/>
      <c r="HO105" s="49"/>
      <c r="HP105" s="47"/>
      <c r="HQ105" s="48"/>
      <c r="HR105" s="550"/>
      <c r="HS105" s="550"/>
      <c r="HT105" s="550"/>
      <c r="HU105" s="550"/>
      <c r="HV105" s="47"/>
      <c r="HW105" s="551"/>
      <c r="HX105" s="551"/>
      <c r="HY105" s="551"/>
      <c r="HZ105" s="47"/>
      <c r="IA105" s="549"/>
      <c r="IB105" s="549"/>
      <c r="IC105" s="47"/>
      <c r="ID105" s="47"/>
      <c r="IE105" s="49"/>
      <c r="IF105" s="47"/>
      <c r="IG105" s="48"/>
      <c r="IH105" s="550"/>
      <c r="II105" s="550"/>
      <c r="IJ105" s="550"/>
      <c r="IK105" s="550"/>
      <c r="IL105" s="47"/>
      <c r="IM105" s="551"/>
      <c r="IN105" s="551"/>
      <c r="IO105" s="551"/>
      <c r="IP105" s="47"/>
      <c r="IQ105" s="549"/>
      <c r="IR105" s="549"/>
      <c r="IS105" s="47"/>
      <c r="IT105" s="47"/>
      <c r="IU105" s="49"/>
      <c r="IV105" s="47"/>
    </row>
    <row r="106" spans="1:256" ht="15" customHeight="1" thickBot="1" x14ac:dyDescent="0.25">
      <c r="A106" s="82"/>
      <c r="B106" s="486"/>
      <c r="C106" s="486"/>
      <c r="D106" s="486"/>
      <c r="E106" s="486"/>
      <c r="F106" s="486"/>
      <c r="G106" s="84"/>
      <c r="H106" s="487"/>
      <c r="I106" s="487"/>
      <c r="J106" s="487"/>
      <c r="K106" s="487"/>
      <c r="L106" s="116"/>
      <c r="M106" s="485"/>
      <c r="N106" s="485"/>
      <c r="O106" s="163"/>
      <c r="P106" s="181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FD106" s="47"/>
      <c r="FE106" s="48"/>
      <c r="FF106" s="550"/>
      <c r="FG106" s="550"/>
      <c r="FH106" s="550"/>
      <c r="FI106" s="550"/>
      <c r="FJ106" s="47"/>
      <c r="FK106" s="551"/>
      <c r="FL106" s="551"/>
      <c r="FM106" s="551"/>
      <c r="FN106" s="47"/>
      <c r="FO106" s="549"/>
      <c r="FP106" s="549"/>
      <c r="FQ106" s="47"/>
      <c r="FR106" s="47"/>
      <c r="FS106" s="49"/>
      <c r="FT106" s="47"/>
      <c r="FU106" s="48"/>
      <c r="FV106" s="550"/>
      <c r="FW106" s="550"/>
      <c r="FX106" s="550"/>
      <c r="FY106" s="550"/>
      <c r="FZ106" s="47"/>
      <c r="GA106" s="551"/>
      <c r="GB106" s="551"/>
      <c r="GC106" s="551"/>
      <c r="GD106" s="47"/>
      <c r="GE106" s="549"/>
      <c r="GF106" s="549"/>
      <c r="GG106" s="47"/>
      <c r="GH106" s="47"/>
      <c r="GI106" s="49"/>
      <c r="GJ106" s="47"/>
      <c r="GK106" s="48"/>
      <c r="GL106" s="550"/>
      <c r="GM106" s="550"/>
      <c r="GN106" s="550"/>
      <c r="GO106" s="550"/>
      <c r="GP106" s="47"/>
      <c r="GQ106" s="551"/>
      <c r="GR106" s="551"/>
      <c r="GS106" s="551"/>
      <c r="GT106" s="47"/>
      <c r="GU106" s="549"/>
      <c r="GV106" s="549"/>
      <c r="GW106" s="47"/>
      <c r="GX106" s="47"/>
      <c r="GY106" s="49"/>
      <c r="GZ106" s="47"/>
      <c r="HA106" s="48"/>
      <c r="HB106" s="550"/>
      <c r="HC106" s="550"/>
      <c r="HD106" s="550"/>
      <c r="HE106" s="550"/>
      <c r="HF106" s="47"/>
      <c r="HG106" s="551"/>
      <c r="HH106" s="551"/>
      <c r="HI106" s="551"/>
      <c r="HJ106" s="47"/>
      <c r="HK106" s="549"/>
      <c r="HL106" s="549"/>
      <c r="HM106" s="47"/>
      <c r="HN106" s="47"/>
      <c r="HO106" s="49"/>
      <c r="HP106" s="47"/>
      <c r="HQ106" s="48"/>
      <c r="HR106" s="550"/>
      <c r="HS106" s="550"/>
      <c r="HT106" s="550"/>
      <c r="HU106" s="550"/>
      <c r="HV106" s="47"/>
      <c r="HW106" s="551"/>
      <c r="HX106" s="551"/>
      <c r="HY106" s="551"/>
      <c r="HZ106" s="47"/>
      <c r="IA106" s="549"/>
      <c r="IB106" s="549"/>
      <c r="IC106" s="47"/>
      <c r="ID106" s="47"/>
      <c r="IE106" s="49"/>
      <c r="IF106" s="47"/>
      <c r="IG106" s="48"/>
      <c r="IH106" s="550"/>
      <c r="II106" s="550"/>
      <c r="IJ106" s="550"/>
      <c r="IK106" s="550"/>
      <c r="IL106" s="47"/>
      <c r="IM106" s="551"/>
      <c r="IN106" s="551"/>
      <c r="IO106" s="551"/>
      <c r="IP106" s="47"/>
      <c r="IQ106" s="549"/>
      <c r="IR106" s="549"/>
      <c r="IS106" s="47"/>
      <c r="IT106" s="47"/>
      <c r="IU106" s="49"/>
      <c r="IV106" s="47"/>
    </row>
    <row r="107" spans="1:256" ht="15" customHeight="1" thickBot="1" x14ac:dyDescent="0.25">
      <c r="A107" s="82"/>
      <c r="B107" s="486"/>
      <c r="C107" s="486"/>
      <c r="D107" s="486"/>
      <c r="E107" s="486"/>
      <c r="F107" s="486"/>
      <c r="G107" s="84"/>
      <c r="H107" s="487"/>
      <c r="I107" s="487"/>
      <c r="J107" s="487"/>
      <c r="K107" s="487"/>
      <c r="L107" s="116"/>
      <c r="M107" s="485"/>
      <c r="N107" s="485"/>
      <c r="O107" s="163"/>
      <c r="P107" s="181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FD107" s="47"/>
      <c r="FE107" s="48"/>
      <c r="FF107" s="550"/>
      <c r="FG107" s="550"/>
      <c r="FH107" s="550"/>
      <c r="FI107" s="550"/>
      <c r="FJ107" s="47"/>
      <c r="FK107" s="551"/>
      <c r="FL107" s="551"/>
      <c r="FM107" s="551"/>
      <c r="FN107" s="47"/>
      <c r="FO107" s="549"/>
      <c r="FP107" s="549"/>
      <c r="FQ107" s="47"/>
      <c r="FR107" s="47"/>
      <c r="FS107" s="49"/>
      <c r="FT107" s="47"/>
      <c r="FU107" s="48"/>
      <c r="FV107" s="550"/>
      <c r="FW107" s="550"/>
      <c r="FX107" s="550"/>
      <c r="FY107" s="550"/>
      <c r="FZ107" s="47"/>
      <c r="GA107" s="551"/>
      <c r="GB107" s="551"/>
      <c r="GC107" s="551"/>
      <c r="GD107" s="47"/>
      <c r="GE107" s="549"/>
      <c r="GF107" s="549"/>
      <c r="GG107" s="47"/>
      <c r="GH107" s="47"/>
      <c r="GI107" s="49"/>
      <c r="GJ107" s="47"/>
      <c r="GK107" s="48"/>
      <c r="GL107" s="550"/>
      <c r="GM107" s="550"/>
      <c r="GN107" s="550"/>
      <c r="GO107" s="550"/>
      <c r="GP107" s="47"/>
      <c r="GQ107" s="551"/>
      <c r="GR107" s="551"/>
      <c r="GS107" s="551"/>
      <c r="GT107" s="47"/>
      <c r="GU107" s="549"/>
      <c r="GV107" s="549"/>
      <c r="GW107" s="47"/>
      <c r="GX107" s="47"/>
      <c r="GY107" s="49"/>
      <c r="GZ107" s="47"/>
      <c r="HA107" s="48"/>
      <c r="HB107" s="550"/>
      <c r="HC107" s="550"/>
      <c r="HD107" s="550"/>
      <c r="HE107" s="550"/>
      <c r="HF107" s="47"/>
      <c r="HG107" s="551"/>
      <c r="HH107" s="551"/>
      <c r="HI107" s="551"/>
      <c r="HJ107" s="47"/>
      <c r="HK107" s="549"/>
      <c r="HL107" s="549"/>
      <c r="HM107" s="47"/>
      <c r="HN107" s="47"/>
      <c r="HO107" s="49"/>
      <c r="HP107" s="47"/>
      <c r="HQ107" s="48"/>
      <c r="HR107" s="550"/>
      <c r="HS107" s="550"/>
      <c r="HT107" s="550"/>
      <c r="HU107" s="550"/>
      <c r="HV107" s="47"/>
      <c r="HW107" s="551"/>
      <c r="HX107" s="551"/>
      <c r="HY107" s="551"/>
      <c r="HZ107" s="47"/>
      <c r="IA107" s="549"/>
      <c r="IB107" s="549"/>
      <c r="IC107" s="47"/>
      <c r="ID107" s="47"/>
      <c r="IE107" s="49"/>
      <c r="IF107" s="47"/>
      <c r="IG107" s="48"/>
      <c r="IH107" s="550"/>
      <c r="II107" s="550"/>
      <c r="IJ107" s="550"/>
      <c r="IK107" s="550"/>
      <c r="IL107" s="47"/>
      <c r="IM107" s="551"/>
      <c r="IN107" s="551"/>
      <c r="IO107" s="551"/>
      <c r="IP107" s="47"/>
      <c r="IQ107" s="549"/>
      <c r="IR107" s="549"/>
      <c r="IS107" s="47"/>
      <c r="IT107" s="47"/>
      <c r="IU107" s="49"/>
      <c r="IV107" s="47"/>
    </row>
    <row r="108" spans="1:256" ht="15" customHeight="1" thickBot="1" x14ac:dyDescent="0.25">
      <c r="A108" s="114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1"/>
      <c r="M108" s="191"/>
      <c r="N108" s="183" t="s">
        <v>45</v>
      </c>
      <c r="O108" s="184"/>
      <c r="P108" s="185">
        <f>ROUND(IF(P106*100+P107*100+P105*100+P104*100=100,M106*P106+M107*P107+M105*P105+M104*P104,IF(P106+P107+P105+P104=0,0,"ERROR")),2)</f>
        <v>0</v>
      </c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FD108" s="47"/>
      <c r="FE108" s="50"/>
      <c r="FF108" s="51"/>
      <c r="FG108" s="51"/>
      <c r="FH108" s="51"/>
      <c r="FI108" s="51"/>
      <c r="FJ108" s="51"/>
      <c r="FK108" s="51"/>
      <c r="FL108" s="51"/>
      <c r="FM108" s="51"/>
      <c r="FN108" s="51"/>
      <c r="FO108" s="552" t="s">
        <v>45</v>
      </c>
      <c r="FP108" s="552"/>
      <c r="FQ108" s="51"/>
      <c r="FR108" s="51"/>
      <c r="FS108" s="53">
        <f>IF(SUM(FO104:FP107)=0,0,FO104*FS104+FO105*FS105+FO106*FS106+FO107*FS107)</f>
        <v>0</v>
      </c>
      <c r="FT108" s="47"/>
      <c r="FU108" s="50"/>
      <c r="FV108" s="51"/>
      <c r="FW108" s="51"/>
      <c r="FX108" s="51"/>
      <c r="FY108" s="51"/>
      <c r="FZ108" s="51"/>
      <c r="GA108" s="51"/>
      <c r="GB108" s="51"/>
      <c r="GC108" s="51"/>
      <c r="GD108" s="51"/>
      <c r="GE108" s="552" t="s">
        <v>45</v>
      </c>
      <c r="GF108" s="552"/>
      <c r="GG108" s="51"/>
      <c r="GH108" s="51"/>
      <c r="GI108" s="53">
        <f>IF(SUM(GE104:GF107)=0,0,GE104*GI104+GE105*GI105+GE106*GI106+GE107*GI107)</f>
        <v>0</v>
      </c>
      <c r="GJ108" s="47"/>
      <c r="GK108" s="50"/>
      <c r="GL108" s="51"/>
      <c r="GM108" s="51"/>
      <c r="GN108" s="51"/>
      <c r="GO108" s="51"/>
      <c r="GP108" s="51"/>
      <c r="GQ108" s="51"/>
      <c r="GR108" s="51"/>
      <c r="GS108" s="51"/>
      <c r="GT108" s="51"/>
      <c r="GU108" s="552" t="s">
        <v>45</v>
      </c>
      <c r="GV108" s="552"/>
      <c r="GW108" s="51"/>
      <c r="GX108" s="51"/>
      <c r="GY108" s="53">
        <f>IF(SUM(GU104:GV107)=0,0,GU104*GY104+GU105*GY105+GU106*GY106+GU107*GY107)</f>
        <v>0</v>
      </c>
      <c r="GZ108" s="47"/>
      <c r="HA108" s="50"/>
      <c r="HB108" s="51"/>
      <c r="HC108" s="51"/>
      <c r="HD108" s="51"/>
      <c r="HE108" s="51"/>
      <c r="HF108" s="51"/>
      <c r="HG108" s="51"/>
      <c r="HH108" s="51"/>
      <c r="HI108" s="51"/>
      <c r="HJ108" s="51"/>
      <c r="HK108" s="552" t="s">
        <v>45</v>
      </c>
      <c r="HL108" s="552"/>
      <c r="HM108" s="51"/>
      <c r="HN108" s="51"/>
      <c r="HO108" s="53">
        <f>IF(SUM(HK104:HL107)=0,0,HK104*HO104+HK105*HO105+HK106*HO106+HK107*HO107)</f>
        <v>0</v>
      </c>
      <c r="HP108" s="47"/>
      <c r="HQ108" s="50"/>
      <c r="HR108" s="51"/>
      <c r="HS108" s="51"/>
      <c r="HT108" s="51"/>
      <c r="HU108" s="51"/>
      <c r="HV108" s="51"/>
      <c r="HW108" s="51"/>
      <c r="HX108" s="51"/>
      <c r="HY108" s="51"/>
      <c r="HZ108" s="51"/>
      <c r="IA108" s="552" t="s">
        <v>45</v>
      </c>
      <c r="IB108" s="552"/>
      <c r="IC108" s="51"/>
      <c r="ID108" s="51"/>
      <c r="IE108" s="53">
        <f>IF(SUM(IA104:IB107)=0,0,IA104*IE104+IA105*IE105+IA106*IE106+IA107*IE107)</f>
        <v>0</v>
      </c>
      <c r="IF108" s="47"/>
      <c r="IG108" s="50"/>
      <c r="IH108" s="51"/>
      <c r="II108" s="51"/>
      <c r="IJ108" s="51"/>
      <c r="IK108" s="51"/>
      <c r="IL108" s="51"/>
      <c r="IM108" s="51"/>
      <c r="IN108" s="51"/>
      <c r="IO108" s="51"/>
      <c r="IP108" s="51"/>
      <c r="IQ108" s="552" t="s">
        <v>45</v>
      </c>
      <c r="IR108" s="552"/>
      <c r="IS108" s="51"/>
      <c r="IT108" s="51"/>
      <c r="IU108" s="53">
        <f>IF(SUM(IQ104:IR107)=0,0,IQ104*IU104+IQ105*IU105+IQ106*IU106+IQ107*IU107)</f>
        <v>0</v>
      </c>
      <c r="IV108" s="47"/>
    </row>
    <row r="109" spans="1:256" ht="16.5" customHeight="1" x14ac:dyDescent="0.2">
      <c r="A109" s="85" t="s">
        <v>83</v>
      </c>
      <c r="B109" s="86"/>
      <c r="C109" s="86"/>
      <c r="D109" s="86"/>
      <c r="E109" s="86"/>
      <c r="F109" s="86"/>
      <c r="G109" s="86"/>
      <c r="H109" s="86"/>
      <c r="I109" s="86"/>
      <c r="J109" s="77"/>
      <c r="K109" s="77"/>
      <c r="L109" s="77"/>
      <c r="M109" s="163"/>
      <c r="N109" s="162"/>
      <c r="O109" s="163"/>
      <c r="P109" s="60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</row>
    <row r="110" spans="1:256" ht="33" customHeight="1" x14ac:dyDescent="0.2">
      <c r="A110" s="553" t="s">
        <v>84</v>
      </c>
      <c r="B110" s="553"/>
      <c r="C110" s="553"/>
      <c r="D110" s="553"/>
      <c r="E110" s="553"/>
      <c r="F110" s="553"/>
      <c r="G110" s="553"/>
      <c r="H110" s="553"/>
      <c r="I110" s="553"/>
      <c r="J110" s="553"/>
      <c r="K110" s="553"/>
      <c r="L110" s="553"/>
      <c r="M110" s="553"/>
      <c r="N110" s="553"/>
      <c r="O110" s="553"/>
      <c r="P110" s="553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</row>
    <row r="111" spans="1:256" x14ac:dyDescent="0.2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</row>
    <row r="112" spans="1:256" x14ac:dyDescent="0.2">
      <c r="A112" s="95"/>
      <c r="B112" s="95"/>
      <c r="C112" s="95"/>
      <c r="D112" s="95"/>
      <c r="E112" s="10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</row>
    <row r="113" spans="1:47" x14ac:dyDescent="0.2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</row>
    <row r="114" spans="1:47" x14ac:dyDescent="0.2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</row>
    <row r="115" spans="1:47" x14ac:dyDescent="0.2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</row>
    <row r="116" spans="1:47" x14ac:dyDescent="0.2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</row>
    <row r="117" spans="1:47" x14ac:dyDescent="0.2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</row>
    <row r="118" spans="1:47" x14ac:dyDescent="0.2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</row>
    <row r="119" spans="1:47" x14ac:dyDescent="0.2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</row>
    <row r="120" spans="1:47" x14ac:dyDescent="0.2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</row>
    <row r="121" spans="1:47" x14ac:dyDescent="0.2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</row>
    <row r="122" spans="1:47" x14ac:dyDescent="0.2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</row>
    <row r="123" spans="1:47" x14ac:dyDescent="0.2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</row>
    <row r="124" spans="1:47" x14ac:dyDescent="0.2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</row>
    <row r="125" spans="1:47" x14ac:dyDescent="0.2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</row>
    <row r="126" spans="1:47" x14ac:dyDescent="0.2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</row>
    <row r="127" spans="1:47" x14ac:dyDescent="0.2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</row>
    <row r="128" spans="1:47" x14ac:dyDescent="0.2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</row>
    <row r="129" spans="1:47" x14ac:dyDescent="0.2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</row>
    <row r="130" spans="1:47" x14ac:dyDescent="0.2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</row>
    <row r="131" spans="1:47" x14ac:dyDescent="0.2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</row>
    <row r="132" spans="1:47" x14ac:dyDescent="0.2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</row>
    <row r="133" spans="1:47" x14ac:dyDescent="0.2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</row>
    <row r="134" spans="1:47" x14ac:dyDescent="0.2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</row>
    <row r="135" spans="1:47" x14ac:dyDescent="0.2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</row>
    <row r="136" spans="1:47" x14ac:dyDescent="0.2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</row>
    <row r="137" spans="1:47" x14ac:dyDescent="0.2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</row>
    <row r="138" spans="1:47" x14ac:dyDescent="0.2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</row>
    <row r="139" spans="1:47" x14ac:dyDescent="0.2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</row>
    <row r="140" spans="1:47" x14ac:dyDescent="0.2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</row>
    <row r="141" spans="1:47" x14ac:dyDescent="0.2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</row>
    <row r="142" spans="1:47" x14ac:dyDescent="0.2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</row>
    <row r="143" spans="1:47" x14ac:dyDescent="0.2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</row>
    <row r="144" spans="1:47" x14ac:dyDescent="0.2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</row>
    <row r="145" spans="1:47" x14ac:dyDescent="0.2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</row>
    <row r="146" spans="1:47" x14ac:dyDescent="0.2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</row>
    <row r="147" spans="1:47" x14ac:dyDescent="0.2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</row>
    <row r="148" spans="1:47" x14ac:dyDescent="0.2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</row>
    <row r="149" spans="1:47" x14ac:dyDescent="0.2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</row>
    <row r="150" spans="1:47" x14ac:dyDescent="0.2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</row>
    <row r="151" spans="1:47" x14ac:dyDescent="0.2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</row>
    <row r="152" spans="1:47" x14ac:dyDescent="0.2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</row>
    <row r="153" spans="1:47" x14ac:dyDescent="0.2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</row>
    <row r="154" spans="1:47" x14ac:dyDescent="0.2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</row>
    <row r="155" spans="1:47" x14ac:dyDescent="0.2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</row>
  </sheetData>
  <sheetProtection selectLockedCells="1"/>
  <mergeCells count="453">
    <mergeCell ref="H86:K86"/>
    <mergeCell ref="B92:F92"/>
    <mergeCell ref="H89:K89"/>
    <mergeCell ref="H92:K92"/>
    <mergeCell ref="H58:K58"/>
    <mergeCell ref="H59:K59"/>
    <mergeCell ref="H63:K63"/>
    <mergeCell ref="H64:K64"/>
    <mergeCell ref="H65:K65"/>
    <mergeCell ref="H74:K74"/>
    <mergeCell ref="H75:K75"/>
    <mergeCell ref="H76:K76"/>
    <mergeCell ref="B68:F68"/>
    <mergeCell ref="B69:F69"/>
    <mergeCell ref="H69:K69"/>
    <mergeCell ref="M105:N105"/>
    <mergeCell ref="H87:K87"/>
    <mergeCell ref="H88:K88"/>
    <mergeCell ref="H77:K77"/>
    <mergeCell ref="B106:F106"/>
    <mergeCell ref="M104:N104"/>
    <mergeCell ref="M101:N101"/>
    <mergeCell ref="H80:K80"/>
    <mergeCell ref="H81:K81"/>
    <mergeCell ref="H82:K82"/>
    <mergeCell ref="H83:K83"/>
    <mergeCell ref="B99:F99"/>
    <mergeCell ref="B93:F93"/>
    <mergeCell ref="B87:F87"/>
    <mergeCell ref="B88:F88"/>
    <mergeCell ref="H93:K93"/>
    <mergeCell ref="H98:K98"/>
    <mergeCell ref="H99:K99"/>
    <mergeCell ref="H100:K100"/>
    <mergeCell ref="H101:K101"/>
    <mergeCell ref="H104:K104"/>
    <mergeCell ref="H105:K105"/>
    <mergeCell ref="M100:N100"/>
    <mergeCell ref="M99:N99"/>
    <mergeCell ref="B107:F107"/>
    <mergeCell ref="H46:K46"/>
    <mergeCell ref="H47:K47"/>
    <mergeCell ref="H53:K53"/>
    <mergeCell ref="H52:K52"/>
    <mergeCell ref="H51:K51"/>
    <mergeCell ref="B80:F80"/>
    <mergeCell ref="B81:F81"/>
    <mergeCell ref="H56:K56"/>
    <mergeCell ref="B98:F98"/>
    <mergeCell ref="B63:F63"/>
    <mergeCell ref="B64:F64"/>
    <mergeCell ref="B65:F65"/>
    <mergeCell ref="B75:F75"/>
    <mergeCell ref="B76:F76"/>
    <mergeCell ref="B77:F77"/>
    <mergeCell ref="B74:F74"/>
    <mergeCell ref="B82:F82"/>
    <mergeCell ref="B83:F83"/>
    <mergeCell ref="B95:F95"/>
    <mergeCell ref="B86:F86"/>
    <mergeCell ref="B89:F89"/>
    <mergeCell ref="H107:K107"/>
    <mergeCell ref="H106:K106"/>
    <mergeCell ref="FO108:FP108"/>
    <mergeCell ref="A110:P110"/>
    <mergeCell ref="GE108:GF108"/>
    <mergeCell ref="M106:N106"/>
    <mergeCell ref="FK106:FM106"/>
    <mergeCell ref="FF106:FI106"/>
    <mergeCell ref="B56:F56"/>
    <mergeCell ref="B53:F53"/>
    <mergeCell ref="B57:F57"/>
    <mergeCell ref="B58:F58"/>
    <mergeCell ref="B59:F59"/>
    <mergeCell ref="B62:F62"/>
    <mergeCell ref="B94:F94"/>
    <mergeCell ref="FF105:FI105"/>
    <mergeCell ref="FF98:FI98"/>
    <mergeCell ref="M87:N87"/>
    <mergeCell ref="M76:N76"/>
    <mergeCell ref="M75:N75"/>
    <mergeCell ref="M74:N74"/>
    <mergeCell ref="M58:N58"/>
    <mergeCell ref="M83:N83"/>
    <mergeCell ref="M82:N82"/>
    <mergeCell ref="M86:N86"/>
    <mergeCell ref="M95:N95"/>
    <mergeCell ref="GU108:GV108"/>
    <mergeCell ref="FV107:FY107"/>
    <mergeCell ref="GQ107:GS107"/>
    <mergeCell ref="M107:N107"/>
    <mergeCell ref="IH106:IK106"/>
    <mergeCell ref="IM106:IO106"/>
    <mergeCell ref="B100:F100"/>
    <mergeCell ref="B101:F101"/>
    <mergeCell ref="B104:F104"/>
    <mergeCell ref="GL106:GO106"/>
    <mergeCell ref="FU103:GI103"/>
    <mergeCell ref="IM105:IO105"/>
    <mergeCell ref="GE105:GF105"/>
    <mergeCell ref="B105:F105"/>
    <mergeCell ref="IH105:IK105"/>
    <mergeCell ref="HB105:HE105"/>
    <mergeCell ref="HG105:HI105"/>
    <mergeCell ref="FV105:FY105"/>
    <mergeCell ref="GA105:GC105"/>
    <mergeCell ref="GU105:GV105"/>
    <mergeCell ref="FK105:FM105"/>
    <mergeCell ref="FO105:FP105"/>
    <mergeCell ref="HB106:HE106"/>
    <mergeCell ref="GU106:GV106"/>
    <mergeCell ref="IQ108:IR108"/>
    <mergeCell ref="IH107:IK107"/>
    <mergeCell ref="IM107:IO107"/>
    <mergeCell ref="HG106:HI106"/>
    <mergeCell ref="HK106:HL106"/>
    <mergeCell ref="IQ107:IR107"/>
    <mergeCell ref="IA107:IB107"/>
    <mergeCell ref="IQ106:IR106"/>
    <mergeCell ref="IA108:IB108"/>
    <mergeCell ref="HK108:HL108"/>
    <mergeCell ref="IQ105:IR105"/>
    <mergeCell ref="HK105:HL105"/>
    <mergeCell ref="HR105:HU105"/>
    <mergeCell ref="HW105:HY105"/>
    <mergeCell ref="IA105:IB105"/>
    <mergeCell ref="HR107:HU107"/>
    <mergeCell ref="HW106:HY106"/>
    <mergeCell ref="HR106:HU106"/>
    <mergeCell ref="HW107:HY107"/>
    <mergeCell ref="IA106:IB106"/>
    <mergeCell ref="HB107:HE107"/>
    <mergeCell ref="HK107:HL107"/>
    <mergeCell ref="HG107:HI107"/>
    <mergeCell ref="FF104:FI104"/>
    <mergeCell ref="GQ106:GS106"/>
    <mergeCell ref="GA106:GC106"/>
    <mergeCell ref="GL105:GO105"/>
    <mergeCell ref="GQ105:GS105"/>
    <mergeCell ref="GU107:GV107"/>
    <mergeCell ref="GL107:GO107"/>
    <mergeCell ref="GE107:GF107"/>
    <mergeCell ref="GE106:GF106"/>
    <mergeCell ref="GA107:GC107"/>
    <mergeCell ref="FO106:FP106"/>
    <mergeCell ref="FV106:FY106"/>
    <mergeCell ref="FF107:FI107"/>
    <mergeCell ref="FK107:FM107"/>
    <mergeCell ref="FO107:FP107"/>
    <mergeCell ref="IQ104:IR104"/>
    <mergeCell ref="IA104:IB104"/>
    <mergeCell ref="IH104:IK104"/>
    <mergeCell ref="IM104:IO104"/>
    <mergeCell ref="GQ104:GS104"/>
    <mergeCell ref="GU104:GV104"/>
    <mergeCell ref="FK104:FM104"/>
    <mergeCell ref="HW104:HY104"/>
    <mergeCell ref="HB104:HE104"/>
    <mergeCell ref="FO104:FP104"/>
    <mergeCell ref="FV104:FY104"/>
    <mergeCell ref="GA104:GC104"/>
    <mergeCell ref="HG104:HI104"/>
    <mergeCell ref="HK104:HL104"/>
    <mergeCell ref="HR104:HU104"/>
    <mergeCell ref="GE104:GF104"/>
    <mergeCell ref="GL104:GO104"/>
    <mergeCell ref="FO102:FP102"/>
    <mergeCell ref="HA103:HO103"/>
    <mergeCell ref="HQ103:IE103"/>
    <mergeCell ref="IG103:IU103"/>
    <mergeCell ref="GK103:GY103"/>
    <mergeCell ref="FE103:FS103"/>
    <mergeCell ref="HG101:HI101"/>
    <mergeCell ref="IQ102:IR102"/>
    <mergeCell ref="GE102:GF102"/>
    <mergeCell ref="GU102:GV102"/>
    <mergeCell ref="HK102:HL102"/>
    <mergeCell ref="IA102:IB102"/>
    <mergeCell ref="GE101:GF101"/>
    <mergeCell ref="IH101:IK101"/>
    <mergeCell ref="IM101:IO101"/>
    <mergeCell ref="IQ101:IR101"/>
    <mergeCell ref="HK101:HL101"/>
    <mergeCell ref="HR101:HU101"/>
    <mergeCell ref="HW101:HY101"/>
    <mergeCell ref="IA101:IB101"/>
    <mergeCell ref="FV101:FY101"/>
    <mergeCell ref="GA101:GC101"/>
    <mergeCell ref="FF101:FI101"/>
    <mergeCell ref="FK101:FM101"/>
    <mergeCell ref="IQ100:IR100"/>
    <mergeCell ref="IA100:IB100"/>
    <mergeCell ref="IH100:IK100"/>
    <mergeCell ref="IM100:IO100"/>
    <mergeCell ref="HW100:HY100"/>
    <mergeCell ref="FF99:FI99"/>
    <mergeCell ref="FK99:FM99"/>
    <mergeCell ref="FO99:FP99"/>
    <mergeCell ref="HR100:HU100"/>
    <mergeCell ref="GA100:GC100"/>
    <mergeCell ref="FF100:FI100"/>
    <mergeCell ref="FO100:FP100"/>
    <mergeCell ref="FK100:FM100"/>
    <mergeCell ref="FV100:FY100"/>
    <mergeCell ref="HB100:HE100"/>
    <mergeCell ref="HK99:HL99"/>
    <mergeCell ref="HG99:HI99"/>
    <mergeCell ref="IQ99:IR99"/>
    <mergeCell ref="IM99:IO99"/>
    <mergeCell ref="HW99:HY99"/>
    <mergeCell ref="IA99:IB99"/>
    <mergeCell ref="IH99:IK99"/>
    <mergeCell ref="HG100:HI100"/>
    <mergeCell ref="HK100:HL100"/>
    <mergeCell ref="FO101:FP101"/>
    <mergeCell ref="GL101:GO101"/>
    <mergeCell ref="GQ101:GS101"/>
    <mergeCell ref="GU101:GV101"/>
    <mergeCell ref="HB101:HE101"/>
    <mergeCell ref="FO98:FP98"/>
    <mergeCell ref="FV98:FY98"/>
    <mergeCell ref="GA98:GC98"/>
    <mergeCell ref="GE98:GF98"/>
    <mergeCell ref="HB99:HE99"/>
    <mergeCell ref="GQ99:GS99"/>
    <mergeCell ref="GU99:GV99"/>
    <mergeCell ref="FV99:FY99"/>
    <mergeCell ref="GA99:GC99"/>
    <mergeCell ref="GE100:GF100"/>
    <mergeCell ref="GL100:GO100"/>
    <mergeCell ref="GQ100:GS100"/>
    <mergeCell ref="GU100:GV100"/>
    <mergeCell ref="GL98:GO98"/>
    <mergeCell ref="HR99:HU99"/>
    <mergeCell ref="GE99:GF99"/>
    <mergeCell ref="GL99:GO99"/>
    <mergeCell ref="IQ98:IR98"/>
    <mergeCell ref="IA98:IB98"/>
    <mergeCell ref="IH98:IK98"/>
    <mergeCell ref="IM98:IO98"/>
    <mergeCell ref="GQ98:GS98"/>
    <mergeCell ref="GU98:GV98"/>
    <mergeCell ref="FK98:FM98"/>
    <mergeCell ref="HW98:HY98"/>
    <mergeCell ref="HB98:HE98"/>
    <mergeCell ref="HG98:HI98"/>
    <mergeCell ref="HK98:HL98"/>
    <mergeCell ref="HR98:HU98"/>
    <mergeCell ref="FO96:FP96"/>
    <mergeCell ref="HA97:HO97"/>
    <mergeCell ref="HQ97:IE97"/>
    <mergeCell ref="IG97:IU97"/>
    <mergeCell ref="FU97:GI97"/>
    <mergeCell ref="GK97:GY97"/>
    <mergeCell ref="FE97:FS97"/>
    <mergeCell ref="IQ96:IR96"/>
    <mergeCell ref="GE96:GF96"/>
    <mergeCell ref="GU96:GV96"/>
    <mergeCell ref="HK96:HL96"/>
    <mergeCell ref="IA96:IB96"/>
    <mergeCell ref="IQ94:IR94"/>
    <mergeCell ref="IQ95:IR95"/>
    <mergeCell ref="HW95:HY95"/>
    <mergeCell ref="HG95:HI95"/>
    <mergeCell ref="IA94:IB94"/>
    <mergeCell ref="HK95:HL95"/>
    <mergeCell ref="HR95:HU95"/>
    <mergeCell ref="HB94:HE94"/>
    <mergeCell ref="HG94:HI94"/>
    <mergeCell ref="IH94:IK94"/>
    <mergeCell ref="IM94:IO94"/>
    <mergeCell ref="IH95:IK95"/>
    <mergeCell ref="IM95:IO95"/>
    <mergeCell ref="HR94:HU94"/>
    <mergeCell ref="IA95:IB95"/>
    <mergeCell ref="HW94:HY94"/>
    <mergeCell ref="HB95:HE95"/>
    <mergeCell ref="FV93:FY93"/>
    <mergeCell ref="GA94:GC94"/>
    <mergeCell ref="FO94:FP94"/>
    <mergeCell ref="FF94:FI94"/>
    <mergeCell ref="GQ95:GS95"/>
    <mergeCell ref="GU95:GV95"/>
    <mergeCell ref="GE95:GF95"/>
    <mergeCell ref="GL95:GO95"/>
    <mergeCell ref="FV95:FY95"/>
    <mergeCell ref="GA95:GC95"/>
    <mergeCell ref="FF95:FI95"/>
    <mergeCell ref="FK95:FM95"/>
    <mergeCell ref="FO95:FP95"/>
    <mergeCell ref="HB93:HE93"/>
    <mergeCell ref="HG93:HI93"/>
    <mergeCell ref="HK93:HL93"/>
    <mergeCell ref="GQ94:GS94"/>
    <mergeCell ref="GU94:GV94"/>
    <mergeCell ref="FF92:FI92"/>
    <mergeCell ref="M92:N92"/>
    <mergeCell ref="M93:N93"/>
    <mergeCell ref="M94:N94"/>
    <mergeCell ref="GA93:GC93"/>
    <mergeCell ref="GQ93:GS93"/>
    <mergeCell ref="GQ92:GS92"/>
    <mergeCell ref="GU93:GV93"/>
    <mergeCell ref="GE93:GF93"/>
    <mergeCell ref="HK94:HL94"/>
    <mergeCell ref="FF93:FI93"/>
    <mergeCell ref="FK93:FM93"/>
    <mergeCell ref="FK94:FM94"/>
    <mergeCell ref="FK92:FM92"/>
    <mergeCell ref="FO93:FP93"/>
    <mergeCell ref="GL93:GO93"/>
    <mergeCell ref="FV94:FY94"/>
    <mergeCell ref="GE94:GF94"/>
    <mergeCell ref="GL94:GO94"/>
    <mergeCell ref="IQ93:IR93"/>
    <mergeCell ref="IQ92:IR92"/>
    <mergeCell ref="IA92:IB92"/>
    <mergeCell ref="IH92:IK92"/>
    <mergeCell ref="IM92:IO92"/>
    <mergeCell ref="IH93:IK93"/>
    <mergeCell ref="IM93:IO93"/>
    <mergeCell ref="IA93:IB93"/>
    <mergeCell ref="HR92:HU92"/>
    <mergeCell ref="HR93:HU93"/>
    <mergeCell ref="HW93:HY93"/>
    <mergeCell ref="HA91:HO91"/>
    <mergeCell ref="FV92:FY92"/>
    <mergeCell ref="GA92:GC92"/>
    <mergeCell ref="HB92:HE92"/>
    <mergeCell ref="HG92:HI92"/>
    <mergeCell ref="HK92:HL92"/>
    <mergeCell ref="GU92:GV92"/>
    <mergeCell ref="IG91:IU91"/>
    <mergeCell ref="FE91:FS91"/>
    <mergeCell ref="FU91:GI91"/>
    <mergeCell ref="GK91:GY91"/>
    <mergeCell ref="HQ91:IE91"/>
    <mergeCell ref="HW92:HY92"/>
    <mergeCell ref="GL92:GO92"/>
    <mergeCell ref="FO92:FP92"/>
    <mergeCell ref="GE92:GF92"/>
    <mergeCell ref="X26:Z26"/>
    <mergeCell ref="X32:Z32"/>
    <mergeCell ref="W47:Y47"/>
    <mergeCell ref="W49:Y49"/>
    <mergeCell ref="A43:P43"/>
    <mergeCell ref="M47:N47"/>
    <mergeCell ref="M46:N46"/>
    <mergeCell ref="J28:L28"/>
    <mergeCell ref="J30:L30"/>
    <mergeCell ref="N39:O39"/>
    <mergeCell ref="C38:E38"/>
    <mergeCell ref="F38:G38"/>
    <mergeCell ref="I38:K38"/>
    <mergeCell ref="D34:F34"/>
    <mergeCell ref="N38:O38"/>
    <mergeCell ref="J29:L29"/>
    <mergeCell ref="M26:O26"/>
    <mergeCell ref="M30:O30"/>
    <mergeCell ref="M28:O28"/>
    <mergeCell ref="C37:E37"/>
    <mergeCell ref="F37:G37"/>
    <mergeCell ref="N37:O37"/>
    <mergeCell ref="I37:K37"/>
    <mergeCell ref="C40:E40"/>
    <mergeCell ref="X51:Z51"/>
    <mergeCell ref="B25:I25"/>
    <mergeCell ref="B21:I21"/>
    <mergeCell ref="B22:I22"/>
    <mergeCell ref="B23:I23"/>
    <mergeCell ref="B27:I27"/>
    <mergeCell ref="B28:I28"/>
    <mergeCell ref="J26:L26"/>
    <mergeCell ref="M32:O32"/>
    <mergeCell ref="H44:K44"/>
    <mergeCell ref="K34:M34"/>
    <mergeCell ref="B29:I29"/>
    <mergeCell ref="B30:I30"/>
    <mergeCell ref="B26:I26"/>
    <mergeCell ref="M27:O27"/>
    <mergeCell ref="M29:O29"/>
    <mergeCell ref="J27:L27"/>
    <mergeCell ref="J32:L32"/>
    <mergeCell ref="B44:F44"/>
    <mergeCell ref="B47:F47"/>
    <mergeCell ref="B46:F46"/>
    <mergeCell ref="B51:F51"/>
    <mergeCell ref="B50:F50"/>
    <mergeCell ref="M44:N44"/>
    <mergeCell ref="X25:Z25"/>
    <mergeCell ref="J25:L25"/>
    <mergeCell ref="J22:L22"/>
    <mergeCell ref="J23:L23"/>
    <mergeCell ref="M20:O20"/>
    <mergeCell ref="M25:O25"/>
    <mergeCell ref="A2:P2"/>
    <mergeCell ref="D4:M4"/>
    <mergeCell ref="D6:M6"/>
    <mergeCell ref="M23:O23"/>
    <mergeCell ref="M22:O22"/>
    <mergeCell ref="P18:P19"/>
    <mergeCell ref="J18:L19"/>
    <mergeCell ref="M18:O19"/>
    <mergeCell ref="A1:P1"/>
    <mergeCell ref="J20:L20"/>
    <mergeCell ref="J21:L21"/>
    <mergeCell ref="A18:I18"/>
    <mergeCell ref="B20:I20"/>
    <mergeCell ref="M21:O21"/>
    <mergeCell ref="D5:M5"/>
    <mergeCell ref="X20:Z20"/>
    <mergeCell ref="X21:Z21"/>
    <mergeCell ref="M98:N98"/>
    <mergeCell ref="M57:N57"/>
    <mergeCell ref="M56:N56"/>
    <mergeCell ref="M53:N53"/>
    <mergeCell ref="H50:K50"/>
    <mergeCell ref="M51:N51"/>
    <mergeCell ref="M50:N50"/>
    <mergeCell ref="H57:K57"/>
    <mergeCell ref="M59:N59"/>
    <mergeCell ref="M81:N81"/>
    <mergeCell ref="M80:N80"/>
    <mergeCell ref="M52:N52"/>
    <mergeCell ref="M65:N65"/>
    <mergeCell ref="M64:N64"/>
    <mergeCell ref="M63:N63"/>
    <mergeCell ref="M62:N62"/>
    <mergeCell ref="M77:N77"/>
    <mergeCell ref="M89:N89"/>
    <mergeCell ref="M88:N88"/>
    <mergeCell ref="H62:K62"/>
    <mergeCell ref="H94:K94"/>
    <mergeCell ref="H95:K95"/>
    <mergeCell ref="H68:K68"/>
    <mergeCell ref="M68:N68"/>
    <mergeCell ref="M69:N69"/>
    <mergeCell ref="B70:F70"/>
    <mergeCell ref="H70:K70"/>
    <mergeCell ref="M70:N70"/>
    <mergeCell ref="B71:F71"/>
    <mergeCell ref="H71:K71"/>
    <mergeCell ref="M71:N71"/>
    <mergeCell ref="M24:O24"/>
    <mergeCell ref="B24:I24"/>
    <mergeCell ref="J24:L24"/>
    <mergeCell ref="B52:F52"/>
    <mergeCell ref="F40:G40"/>
    <mergeCell ref="I40:K40"/>
    <mergeCell ref="C39:E39"/>
    <mergeCell ref="F39:G39"/>
    <mergeCell ref="I39:K39"/>
    <mergeCell ref="D35:F35"/>
  </mergeCells>
  <phoneticPr fontId="0" type="noConversion"/>
  <conditionalFormatting sqref="D34 K34 B46:B47 E46:E47 B50:B53 E50:E53 B56:B59 E56:E59 B62:B65 E62:E65 B74:B77 E74:E77 B80:B83 E80:E83 M46:M47 P46:P47 C37:C40 I37:I40 A37:A40 F37:G40 N37:P39 A20:C23 A25:C27 A24 A28:A31">
    <cfRule type="expression" dxfId="38" priority="81" stopIfTrue="1">
      <formula>ISBLANK(A20)</formula>
    </cfRule>
  </conditionalFormatting>
  <conditionalFormatting sqref="B86:B89 E86:E89 B92:B95 E92:E95 B98:B101 E98:E101 B104:B107 E104:E107">
    <cfRule type="expression" dxfId="37" priority="79" stopIfTrue="1">
      <formula>ISBLANK(B86)</formula>
    </cfRule>
  </conditionalFormatting>
  <conditionalFormatting sqref="D4:D6">
    <cfRule type="expression" dxfId="36" priority="62" stopIfTrue="1">
      <formula>ISBLANK(D4)</formula>
    </cfRule>
  </conditionalFormatting>
  <conditionalFormatting sqref="D7:D15">
    <cfRule type="expression" dxfId="35" priority="61" stopIfTrue="1">
      <formula>ISBLANK(D7)</formula>
    </cfRule>
  </conditionalFormatting>
  <conditionalFormatting sqref="B68:B71 E68:E71">
    <cfRule type="expression" dxfId="34" priority="60" stopIfTrue="1">
      <formula>ISBLANK(B68)</formula>
    </cfRule>
  </conditionalFormatting>
  <conditionalFormatting sqref="B24:C24">
    <cfRule type="expression" dxfId="33" priority="59" stopIfTrue="1">
      <formula>ISBLANK(B24)</formula>
    </cfRule>
  </conditionalFormatting>
  <conditionalFormatting sqref="M50 M52 P50:P53">
    <cfRule type="expression" dxfId="32" priority="58" stopIfTrue="1">
      <formula>ISBLANK(M50)</formula>
    </cfRule>
  </conditionalFormatting>
  <conditionalFormatting sqref="M51 M53">
    <cfRule type="expression" dxfId="31" priority="39" stopIfTrue="1">
      <formula>ISBLANK(M51)</formula>
    </cfRule>
  </conditionalFormatting>
  <conditionalFormatting sqref="P92:P95">
    <cfRule type="expression" dxfId="30" priority="13" stopIfTrue="1">
      <formula>ISBLANK(P92)</formula>
    </cfRule>
  </conditionalFormatting>
  <conditionalFormatting sqref="M80 M82">
    <cfRule type="expression" dxfId="29" priority="10" stopIfTrue="1">
      <formula>ISBLANK(M80)</formula>
    </cfRule>
  </conditionalFormatting>
  <conditionalFormatting sqref="P86:P89">
    <cfRule type="expression" dxfId="28" priority="14" stopIfTrue="1">
      <formula>ISBLANK(P86)</formula>
    </cfRule>
  </conditionalFormatting>
  <conditionalFormatting sqref="P74:P77">
    <cfRule type="expression" dxfId="27" priority="16" stopIfTrue="1">
      <formula>ISBLANK(P74)</formula>
    </cfRule>
  </conditionalFormatting>
  <conditionalFormatting sqref="M74 M76">
    <cfRule type="expression" dxfId="26" priority="18" stopIfTrue="1">
      <formula>ISBLANK(M74)</formula>
    </cfRule>
  </conditionalFormatting>
  <conditionalFormatting sqref="P68:P71">
    <cfRule type="expression" dxfId="25" priority="19" stopIfTrue="1">
      <formula>ISBLANK(P68)</formula>
    </cfRule>
  </conditionalFormatting>
  <conditionalFormatting sqref="M56 M58">
    <cfRule type="expression" dxfId="24" priority="27" stopIfTrue="1">
      <formula>ISBLANK(M56)</formula>
    </cfRule>
  </conditionalFormatting>
  <conditionalFormatting sqref="M57 M59">
    <cfRule type="expression" dxfId="23" priority="26" stopIfTrue="1">
      <formula>ISBLANK(M57)</formula>
    </cfRule>
  </conditionalFormatting>
  <conditionalFormatting sqref="M75 M77">
    <cfRule type="expression" dxfId="22" priority="17" stopIfTrue="1">
      <formula>ISBLANK(M75)</formula>
    </cfRule>
  </conditionalFormatting>
  <conditionalFormatting sqref="M105 M107">
    <cfRule type="expression" dxfId="21" priority="1" stopIfTrue="1">
      <formula>ISBLANK(M105)</formula>
    </cfRule>
  </conditionalFormatting>
  <conditionalFormatting sqref="P56:P59">
    <cfRule type="expression" dxfId="20" priority="25" stopIfTrue="1">
      <formula>ISBLANK(P56)</formula>
    </cfRule>
  </conditionalFormatting>
  <conditionalFormatting sqref="M62 M64">
    <cfRule type="expression" dxfId="19" priority="24" stopIfTrue="1">
      <formula>ISBLANK(M62)</formula>
    </cfRule>
  </conditionalFormatting>
  <conditionalFormatting sqref="M63 M65">
    <cfRule type="expression" dxfId="18" priority="23" stopIfTrue="1">
      <formula>ISBLANK(M63)</formula>
    </cfRule>
  </conditionalFormatting>
  <conditionalFormatting sqref="P62:P65">
    <cfRule type="expression" dxfId="17" priority="22" stopIfTrue="1">
      <formula>ISBLANK(P62)</formula>
    </cfRule>
  </conditionalFormatting>
  <conditionalFormatting sqref="M68 M70">
    <cfRule type="expression" dxfId="16" priority="21" stopIfTrue="1">
      <formula>ISBLANK(M68)</formula>
    </cfRule>
  </conditionalFormatting>
  <conditionalFormatting sqref="M69 M71">
    <cfRule type="expression" dxfId="15" priority="20" stopIfTrue="1">
      <formula>ISBLANK(M69)</formula>
    </cfRule>
  </conditionalFormatting>
  <conditionalFormatting sqref="P80:P83">
    <cfRule type="expression" dxfId="14" priority="15" stopIfTrue="1">
      <formula>ISBLANK(P80)</formula>
    </cfRule>
  </conditionalFormatting>
  <conditionalFormatting sqref="P98:P101">
    <cfRule type="expression" dxfId="13" priority="12" stopIfTrue="1">
      <formula>ISBLANK(P98)</formula>
    </cfRule>
  </conditionalFormatting>
  <conditionalFormatting sqref="P104:P107">
    <cfRule type="expression" dxfId="12" priority="11" stopIfTrue="1">
      <formula>ISBLANK(P104)</formula>
    </cfRule>
  </conditionalFormatting>
  <conditionalFormatting sqref="M81 M83">
    <cfRule type="expression" dxfId="11" priority="9" stopIfTrue="1">
      <formula>ISBLANK(M81)</formula>
    </cfRule>
  </conditionalFormatting>
  <conditionalFormatting sqref="M86 M88">
    <cfRule type="expression" dxfId="10" priority="8" stopIfTrue="1">
      <formula>ISBLANK(M86)</formula>
    </cfRule>
  </conditionalFormatting>
  <conditionalFormatting sqref="M87 M89">
    <cfRule type="expression" dxfId="9" priority="7" stopIfTrue="1">
      <formula>ISBLANK(M87)</formula>
    </cfRule>
  </conditionalFormatting>
  <conditionalFormatting sqref="M92 M94">
    <cfRule type="expression" dxfId="8" priority="6" stopIfTrue="1">
      <formula>ISBLANK(M92)</formula>
    </cfRule>
  </conditionalFormatting>
  <conditionalFormatting sqref="M93 M95">
    <cfRule type="expression" dxfId="7" priority="5" stopIfTrue="1">
      <formula>ISBLANK(M93)</formula>
    </cfRule>
  </conditionalFormatting>
  <conditionalFormatting sqref="M98 M100">
    <cfRule type="expression" dxfId="6" priority="4" stopIfTrue="1">
      <formula>ISBLANK(M98)</formula>
    </cfRule>
  </conditionalFormatting>
  <conditionalFormatting sqref="M99 M101">
    <cfRule type="expression" dxfId="5" priority="3" stopIfTrue="1">
      <formula>ISBLANK(M99)</formula>
    </cfRule>
  </conditionalFormatting>
  <conditionalFormatting sqref="M104 M106">
    <cfRule type="expression" dxfId="4" priority="2" stopIfTrue="1">
      <formula>ISBLANK(M104)</formula>
    </cfRule>
  </conditionalFormatting>
  <printOptions horizontalCentered="1"/>
  <pageMargins left="0.5" right="0.5" top="0.5" bottom="0.5" header="0.5" footer="0.5"/>
  <pageSetup paperSize="5" scale="53" orientation="portrait" r:id="rId1"/>
  <headerFooter alignWithMargins="0">
    <oddFooter>&amp;L&amp;14Consultant Independent Cost Estimate
Labor Rates&amp;R&amp;14Exhibit ___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BC165"/>
  <sheetViews>
    <sheetView showGridLines="0" showZeros="0" view="pageBreakPreview" topLeftCell="A49" zoomScale="75" zoomScaleNormal="100" zoomScaleSheetLayoutView="75" workbookViewId="0">
      <selection activeCell="C14" sqref="C14"/>
    </sheetView>
  </sheetViews>
  <sheetFormatPr defaultColWidth="4.7109375" defaultRowHeight="15" x14ac:dyDescent="0.2"/>
  <cols>
    <col min="1" max="1" width="10" style="1" customWidth="1"/>
    <col min="2" max="2" width="9.5703125" style="1" customWidth="1"/>
    <col min="3" max="3" width="14" style="1" customWidth="1"/>
    <col min="4" max="4" width="12.28515625" style="1" customWidth="1"/>
    <col min="5" max="5" width="5.7109375" style="1" customWidth="1"/>
    <col min="6" max="6" width="12.7109375" style="1" customWidth="1"/>
    <col min="7" max="7" width="7.5703125" style="1" customWidth="1"/>
    <col min="8" max="8" width="10" style="1" customWidth="1"/>
    <col min="9" max="9" width="5" style="1" customWidth="1"/>
    <col min="10" max="10" width="5.7109375" style="1" customWidth="1"/>
    <col min="11" max="11" width="7" style="1" customWidth="1"/>
    <col min="12" max="12" width="8.140625" style="1" customWidth="1"/>
    <col min="13" max="13" width="13.140625" style="1" customWidth="1"/>
    <col min="14" max="14" width="13.42578125" style="1" customWidth="1"/>
    <col min="15" max="15" width="22.5703125" style="1" customWidth="1"/>
    <col min="16" max="16" width="5.7109375" style="199" customWidth="1"/>
    <col min="17" max="55" width="4.7109375" style="199"/>
    <col min="56" max="16384" width="4.7109375" style="1"/>
  </cols>
  <sheetData>
    <row r="1" spans="1:17" ht="35.25" customHeight="1" x14ac:dyDescent="0.5">
      <c r="A1" s="503" t="s">
        <v>144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297"/>
    </row>
    <row r="2" spans="1:17" ht="35.25" customHeight="1" x14ac:dyDescent="0.25">
      <c r="A2" s="554" t="s">
        <v>13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122"/>
      <c r="Q2" s="297"/>
    </row>
    <row r="3" spans="1:17" ht="19.5" customHeight="1" x14ac:dyDescent="0.25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122"/>
      <c r="Q3" s="297"/>
    </row>
    <row r="4" spans="1:17" ht="20.25" customHeight="1" thickBot="1" x14ac:dyDescent="0.3">
      <c r="A4" s="59"/>
      <c r="B4" s="158"/>
      <c r="C4" s="159" t="s">
        <v>74</v>
      </c>
      <c r="D4" s="282">
        <f>+'Consultant Estimate of Hours'!D4:R4</f>
        <v>0</v>
      </c>
      <c r="E4" s="244"/>
      <c r="F4" s="244"/>
      <c r="G4" s="244"/>
      <c r="H4" s="244"/>
      <c r="I4" s="244"/>
      <c r="J4" s="244"/>
      <c r="K4" s="244"/>
      <c r="L4" s="244"/>
      <c r="M4" s="194"/>
      <c r="N4" s="194"/>
    </row>
    <row r="5" spans="1:17" ht="20.25" customHeight="1" thickBot="1" x14ac:dyDescent="0.3">
      <c r="A5" s="59"/>
      <c r="B5" s="119"/>
      <c r="C5" s="285" t="s">
        <v>75</v>
      </c>
      <c r="D5" s="282">
        <f>'Consultant Estimate of Hours'!D5:R5</f>
        <v>0</v>
      </c>
      <c r="E5" s="244"/>
      <c r="F5" s="244"/>
      <c r="G5" s="244"/>
      <c r="H5" s="244"/>
      <c r="I5" s="244"/>
      <c r="J5" s="244"/>
      <c r="K5" s="244"/>
      <c r="L5" s="244"/>
      <c r="N5" s="194"/>
    </row>
    <row r="6" spans="1:17" ht="20.25" customHeight="1" thickBot="1" x14ac:dyDescent="0.3">
      <c r="A6" s="59"/>
      <c r="B6" s="59"/>
      <c r="C6" s="159" t="s">
        <v>76</v>
      </c>
      <c r="D6" s="282">
        <f>'Consultant Estimate of Hours'!D6:R6</f>
        <v>0</v>
      </c>
      <c r="E6" s="244"/>
      <c r="F6" s="244"/>
      <c r="G6" s="244"/>
      <c r="H6" s="244"/>
      <c r="I6" s="244"/>
      <c r="J6" s="244"/>
      <c r="K6" s="244"/>
      <c r="L6" s="244"/>
      <c r="N6" s="194"/>
    </row>
    <row r="7" spans="1:17" ht="20.25" customHeight="1" thickBot="1" x14ac:dyDescent="0.3">
      <c r="A7" s="59"/>
      <c r="B7" s="59"/>
      <c r="C7" s="159" t="s">
        <v>77</v>
      </c>
      <c r="D7" s="282">
        <f>+'Consultant Estimate of Hours'!D7:R7</f>
        <v>0</v>
      </c>
      <c r="E7" s="244"/>
      <c r="F7" s="244"/>
      <c r="G7" s="244"/>
      <c r="H7" s="244"/>
      <c r="I7" s="244"/>
      <c r="J7" s="244"/>
      <c r="K7" s="244"/>
      <c r="L7" s="244"/>
      <c r="N7" s="194"/>
    </row>
    <row r="8" spans="1:17" ht="20.25" customHeight="1" thickBot="1" x14ac:dyDescent="0.3">
      <c r="A8" s="59"/>
      <c r="B8" s="59"/>
      <c r="C8" s="159" t="s">
        <v>78</v>
      </c>
      <c r="D8" s="282">
        <f>+'Consultant Estimate of Hours'!D8:R8</f>
        <v>0</v>
      </c>
      <c r="E8" s="244"/>
      <c r="F8" s="244"/>
      <c r="G8" s="244"/>
      <c r="H8" s="244"/>
      <c r="I8" s="244"/>
      <c r="J8" s="244"/>
      <c r="K8" s="244"/>
      <c r="L8" s="244"/>
      <c r="N8" s="194"/>
    </row>
    <row r="9" spans="1:17" ht="20.25" customHeight="1" thickBot="1" x14ac:dyDescent="0.3">
      <c r="A9" s="59"/>
      <c r="B9" s="164"/>
      <c r="C9" s="159" t="s">
        <v>80</v>
      </c>
      <c r="D9" s="282">
        <f>+'Consultant Estimate of Hours'!D9:R9</f>
        <v>0</v>
      </c>
      <c r="E9" s="244"/>
      <c r="F9" s="244"/>
      <c r="G9" s="244"/>
      <c r="H9" s="244"/>
      <c r="I9" s="244"/>
      <c r="J9" s="244"/>
      <c r="K9" s="244"/>
      <c r="L9" s="244"/>
      <c r="N9" s="194"/>
    </row>
    <row r="10" spans="1:17" ht="20.25" customHeight="1" thickBot="1" x14ac:dyDescent="0.3">
      <c r="A10" s="59"/>
      <c r="B10" s="164"/>
      <c r="C10" s="159" t="s">
        <v>79</v>
      </c>
      <c r="D10" s="282">
        <f>+'Consultant Estimate of Hours'!D10:R10</f>
        <v>0</v>
      </c>
      <c r="E10" s="244"/>
      <c r="F10" s="244"/>
      <c r="G10" s="244"/>
      <c r="H10" s="244"/>
      <c r="I10" s="244"/>
      <c r="J10" s="244"/>
      <c r="K10" s="244"/>
      <c r="L10" s="244"/>
      <c r="N10" s="194"/>
    </row>
    <row r="11" spans="1:17" ht="20.25" customHeight="1" thickBot="1" x14ac:dyDescent="0.3">
      <c r="A11" s="59"/>
      <c r="B11" s="164"/>
      <c r="C11" s="159" t="s">
        <v>103</v>
      </c>
      <c r="D11" s="282">
        <f>'Consultant Estimate of Hours'!D11:R11</f>
        <v>0</v>
      </c>
      <c r="E11" s="244"/>
      <c r="F11" s="244"/>
      <c r="G11" s="244"/>
      <c r="H11" s="244"/>
      <c r="I11" s="244"/>
      <c r="J11" s="244"/>
      <c r="K11" s="244"/>
      <c r="L11" s="244"/>
      <c r="N11" s="194"/>
    </row>
    <row r="12" spans="1:17" ht="20.25" customHeight="1" thickBot="1" x14ac:dyDescent="0.3">
      <c r="A12" s="59"/>
      <c r="B12" s="164"/>
      <c r="C12" s="159" t="s">
        <v>79</v>
      </c>
      <c r="D12" s="282">
        <f>'Consultant Estimate of Hours'!D12:R12</f>
        <v>0</v>
      </c>
      <c r="E12" s="244"/>
      <c r="F12" s="244"/>
      <c r="G12" s="244"/>
      <c r="H12" s="244"/>
      <c r="I12" s="244"/>
      <c r="J12" s="244"/>
      <c r="K12" s="244"/>
      <c r="L12" s="244"/>
      <c r="N12" s="194"/>
    </row>
    <row r="13" spans="1:17" ht="20.25" customHeight="1" thickBot="1" x14ac:dyDescent="0.3">
      <c r="A13" s="59"/>
      <c r="B13" s="164"/>
      <c r="C13" s="159" t="s">
        <v>145</v>
      </c>
      <c r="D13" s="282">
        <f>'Consultant Estimate of Hours'!D13:R13</f>
        <v>0</v>
      </c>
      <c r="E13" s="244"/>
      <c r="F13" s="244"/>
      <c r="G13" s="244"/>
      <c r="H13" s="244"/>
      <c r="I13" s="244"/>
      <c r="J13" s="244"/>
      <c r="K13" s="244"/>
      <c r="L13" s="244"/>
      <c r="N13" s="194"/>
    </row>
    <row r="14" spans="1:17" ht="20.25" customHeight="1" thickBot="1" x14ac:dyDescent="0.3">
      <c r="A14" s="59"/>
      <c r="B14" s="164"/>
      <c r="C14" s="159" t="s">
        <v>79</v>
      </c>
      <c r="D14" s="282">
        <f>'Consultant Estimate of Hours'!D14:R14</f>
        <v>0</v>
      </c>
      <c r="E14" s="244"/>
      <c r="F14" s="244"/>
      <c r="G14" s="244"/>
      <c r="H14" s="244"/>
      <c r="I14" s="244"/>
      <c r="J14" s="244"/>
      <c r="K14" s="244"/>
      <c r="L14" s="244"/>
      <c r="N14" s="194"/>
    </row>
    <row r="15" spans="1:17" ht="20.25" customHeight="1" thickBot="1" x14ac:dyDescent="0.3">
      <c r="A15" s="59"/>
      <c r="B15" s="164"/>
      <c r="C15" s="286" t="s">
        <v>81</v>
      </c>
      <c r="D15" s="283">
        <f>'Consultant Estimate of Hours'!D15:R15</f>
        <v>0</v>
      </c>
      <c r="E15" s="244"/>
      <c r="F15" s="244"/>
      <c r="G15" s="244"/>
      <c r="H15" s="244"/>
      <c r="I15" s="244"/>
      <c r="J15" s="244"/>
      <c r="K15" s="244"/>
      <c r="L15" s="244"/>
      <c r="N15" s="194"/>
    </row>
    <row r="16" spans="1:17" ht="17.100000000000001" customHeight="1" x14ac:dyDescent="0.25">
      <c r="A16" s="267"/>
      <c r="B16" s="269"/>
      <c r="C16" s="269"/>
      <c r="D16" s="271"/>
      <c r="E16" s="271"/>
      <c r="F16" s="271"/>
      <c r="G16" s="271"/>
      <c r="H16" s="271"/>
      <c r="I16" s="271"/>
      <c r="J16" s="271"/>
      <c r="K16" s="271"/>
      <c r="L16" s="271"/>
    </row>
    <row r="17" spans="1:55" ht="17.100000000000001" customHeight="1" thickBot="1" x14ac:dyDescent="0.25">
      <c r="D17" s="4"/>
      <c r="E17" s="4"/>
      <c r="F17" s="4"/>
      <c r="G17" s="4"/>
      <c r="H17" s="4"/>
      <c r="I17" s="4"/>
      <c r="J17" s="4"/>
      <c r="K17" s="4"/>
      <c r="L17" s="4"/>
    </row>
    <row r="18" spans="1:55" s="45" customFormat="1" ht="15.75" x14ac:dyDescent="0.25">
      <c r="A18" s="561" t="s">
        <v>15</v>
      </c>
      <c r="B18" s="562"/>
      <c r="C18" s="562"/>
      <c r="D18" s="562"/>
      <c r="E18" s="562"/>
      <c r="F18" s="562"/>
      <c r="G18" s="562"/>
      <c r="H18" s="562"/>
      <c r="I18" s="562"/>
      <c r="J18" s="562"/>
      <c r="K18" s="562"/>
      <c r="L18" s="563"/>
      <c r="M18" s="214" t="s">
        <v>28</v>
      </c>
      <c r="N18" s="215" t="s">
        <v>29</v>
      </c>
      <c r="O18" s="216" t="s">
        <v>2</v>
      </c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</row>
    <row r="19" spans="1:55" x14ac:dyDescent="0.2">
      <c r="A19" s="558"/>
      <c r="B19" s="559"/>
      <c r="C19" s="559"/>
      <c r="D19" s="559"/>
      <c r="E19" s="559"/>
      <c r="F19" s="559"/>
      <c r="G19" s="559"/>
      <c r="H19" s="559"/>
      <c r="I19" s="559"/>
      <c r="J19" s="559"/>
      <c r="K19" s="559"/>
      <c r="L19" s="560"/>
      <c r="M19" s="43"/>
      <c r="N19" s="123"/>
      <c r="O19" s="217">
        <f>+N19*M19</f>
        <v>0</v>
      </c>
      <c r="P19" s="3"/>
    </row>
    <row r="20" spans="1:55" x14ac:dyDescent="0.2">
      <c r="A20" s="558"/>
      <c r="B20" s="559"/>
      <c r="C20" s="559"/>
      <c r="D20" s="559"/>
      <c r="E20" s="559"/>
      <c r="F20" s="559"/>
      <c r="G20" s="559"/>
      <c r="H20" s="559"/>
      <c r="I20" s="559"/>
      <c r="J20" s="559"/>
      <c r="K20" s="559"/>
      <c r="L20" s="560"/>
      <c r="M20" s="43"/>
      <c r="N20" s="123"/>
      <c r="O20" s="217">
        <f>+N20*M20</f>
        <v>0</v>
      </c>
      <c r="P20" s="3"/>
    </row>
    <row r="21" spans="1:55" s="46" customFormat="1" ht="16.5" thickBot="1" x14ac:dyDescent="0.3">
      <c r="A21" s="555" t="s">
        <v>27</v>
      </c>
      <c r="B21" s="556"/>
      <c r="C21" s="556"/>
      <c r="D21" s="556"/>
      <c r="E21" s="556"/>
      <c r="F21" s="556"/>
      <c r="G21" s="556"/>
      <c r="H21" s="556"/>
      <c r="I21" s="556"/>
      <c r="J21" s="556"/>
      <c r="K21" s="556"/>
      <c r="L21" s="556"/>
      <c r="M21" s="556"/>
      <c r="N21" s="557"/>
      <c r="O21" s="218">
        <f>SUM(O19:O20)</f>
        <v>0</v>
      </c>
      <c r="P21" s="3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</row>
    <row r="22" spans="1:55" ht="16.5" thickBo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  <c r="P22" s="3"/>
    </row>
    <row r="23" spans="1:55" s="45" customFormat="1" ht="15.75" x14ac:dyDescent="0.25">
      <c r="A23" s="561" t="s">
        <v>16</v>
      </c>
      <c r="B23" s="562"/>
      <c r="C23" s="562"/>
      <c r="D23" s="562"/>
      <c r="E23" s="562"/>
      <c r="F23" s="562"/>
      <c r="G23" s="562"/>
      <c r="H23" s="562"/>
      <c r="I23" s="562"/>
      <c r="J23" s="562"/>
      <c r="K23" s="562"/>
      <c r="L23" s="563"/>
      <c r="M23" s="214" t="s">
        <v>28</v>
      </c>
      <c r="N23" s="215" t="s">
        <v>29</v>
      </c>
      <c r="O23" s="216" t="s">
        <v>2</v>
      </c>
      <c r="P23" s="3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</row>
    <row r="24" spans="1:55" x14ac:dyDescent="0.2">
      <c r="A24" s="558"/>
      <c r="B24" s="559"/>
      <c r="C24" s="559"/>
      <c r="D24" s="559"/>
      <c r="E24" s="559"/>
      <c r="F24" s="559"/>
      <c r="G24" s="559"/>
      <c r="H24" s="559"/>
      <c r="I24" s="559"/>
      <c r="J24" s="559"/>
      <c r="K24" s="559"/>
      <c r="L24" s="560"/>
      <c r="M24" s="43"/>
      <c r="N24" s="123">
        <v>0.5</v>
      </c>
      <c r="O24" s="217">
        <f t="shared" ref="O24:O29" si="0">+N24*M24</f>
        <v>0</v>
      </c>
      <c r="P24" s="3"/>
    </row>
    <row r="25" spans="1:55" x14ac:dyDescent="0.2">
      <c r="A25" s="558"/>
      <c r="B25" s="559"/>
      <c r="C25" s="559"/>
      <c r="D25" s="559"/>
      <c r="E25" s="559"/>
      <c r="F25" s="559"/>
      <c r="G25" s="559"/>
      <c r="H25" s="559"/>
      <c r="I25" s="559"/>
      <c r="J25" s="559"/>
      <c r="K25" s="559"/>
      <c r="L25" s="560"/>
      <c r="M25" s="43"/>
      <c r="N25" s="123"/>
      <c r="O25" s="217">
        <f t="shared" si="0"/>
        <v>0</v>
      </c>
      <c r="P25" s="3"/>
    </row>
    <row r="26" spans="1:55" x14ac:dyDescent="0.2">
      <c r="A26" s="558"/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60"/>
      <c r="M26" s="43"/>
      <c r="N26" s="123"/>
      <c r="O26" s="217">
        <f t="shared" si="0"/>
        <v>0</v>
      </c>
      <c r="P26" s="3"/>
    </row>
    <row r="27" spans="1:55" x14ac:dyDescent="0.2">
      <c r="A27" s="558"/>
      <c r="B27" s="559"/>
      <c r="C27" s="559"/>
      <c r="D27" s="559"/>
      <c r="E27" s="559"/>
      <c r="F27" s="559"/>
      <c r="G27" s="559"/>
      <c r="H27" s="559"/>
      <c r="I27" s="559"/>
      <c r="J27" s="559"/>
      <c r="K27" s="559"/>
      <c r="L27" s="560"/>
      <c r="M27" s="43"/>
      <c r="N27" s="123"/>
      <c r="O27" s="217">
        <f t="shared" si="0"/>
        <v>0</v>
      </c>
      <c r="P27" s="3"/>
    </row>
    <row r="28" spans="1:55" x14ac:dyDescent="0.2">
      <c r="A28" s="558"/>
      <c r="B28" s="559"/>
      <c r="C28" s="559"/>
      <c r="D28" s="559"/>
      <c r="E28" s="559"/>
      <c r="F28" s="559"/>
      <c r="G28" s="559"/>
      <c r="H28" s="559"/>
      <c r="I28" s="559"/>
      <c r="J28" s="559"/>
      <c r="K28" s="559"/>
      <c r="L28" s="560"/>
      <c r="M28" s="43"/>
      <c r="N28" s="123"/>
      <c r="O28" s="217">
        <f t="shared" si="0"/>
        <v>0</v>
      </c>
      <c r="P28" s="3"/>
    </row>
    <row r="29" spans="1:55" x14ac:dyDescent="0.2">
      <c r="A29" s="558"/>
      <c r="B29" s="559"/>
      <c r="C29" s="559"/>
      <c r="D29" s="559"/>
      <c r="E29" s="559"/>
      <c r="F29" s="559"/>
      <c r="G29" s="559"/>
      <c r="H29" s="559"/>
      <c r="I29" s="559"/>
      <c r="J29" s="559"/>
      <c r="K29" s="559"/>
      <c r="L29" s="560"/>
      <c r="M29" s="43"/>
      <c r="N29" s="123"/>
      <c r="O29" s="217">
        <f t="shared" si="0"/>
        <v>0</v>
      </c>
      <c r="P29" s="3"/>
    </row>
    <row r="30" spans="1:55" s="46" customFormat="1" ht="16.5" thickBot="1" x14ac:dyDescent="0.3">
      <c r="A30" s="555" t="s">
        <v>27</v>
      </c>
      <c r="B30" s="556"/>
      <c r="C30" s="556"/>
      <c r="D30" s="556"/>
      <c r="E30" s="556"/>
      <c r="F30" s="556"/>
      <c r="G30" s="556"/>
      <c r="H30" s="556"/>
      <c r="I30" s="556"/>
      <c r="J30" s="556"/>
      <c r="K30" s="556"/>
      <c r="L30" s="556"/>
      <c r="M30" s="556"/>
      <c r="N30" s="557"/>
      <c r="O30" s="218">
        <f>SUM(O24:O29)</f>
        <v>0</v>
      </c>
      <c r="P30" s="3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</row>
    <row r="31" spans="1:55" ht="16.5" thickBot="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  <c r="P31" s="3"/>
    </row>
    <row r="32" spans="1:55" s="45" customFormat="1" ht="15" customHeight="1" x14ac:dyDescent="0.25">
      <c r="A32" s="561" t="s">
        <v>17</v>
      </c>
      <c r="B32" s="562"/>
      <c r="C32" s="562"/>
      <c r="D32" s="562"/>
      <c r="E32" s="562"/>
      <c r="F32" s="562"/>
      <c r="G32" s="562"/>
      <c r="H32" s="562"/>
      <c r="I32" s="562"/>
      <c r="J32" s="562"/>
      <c r="K32" s="562"/>
      <c r="L32" s="563"/>
      <c r="M32" s="214" t="s">
        <v>28</v>
      </c>
      <c r="N32" s="215" t="s">
        <v>29</v>
      </c>
      <c r="O32" s="216" t="s">
        <v>2</v>
      </c>
      <c r="P32" s="3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</row>
    <row r="33" spans="1:55" ht="15" customHeight="1" x14ac:dyDescent="0.2">
      <c r="A33" s="573" t="str">
        <f>'Consultant Estimate of Hours'!$K$31</f>
        <v>From Travel Calcs. Tab</v>
      </c>
      <c r="B33" s="574"/>
      <c r="C33" s="574"/>
      <c r="D33" s="574"/>
      <c r="E33" s="574"/>
      <c r="F33" s="574"/>
      <c r="G33" s="574"/>
      <c r="H33" s="574"/>
      <c r="I33" s="574"/>
      <c r="J33" s="574"/>
      <c r="K33" s="574"/>
      <c r="L33" s="575"/>
      <c r="M33" s="441">
        <f>'Travel Calcs.'!H23</f>
        <v>0</v>
      </c>
      <c r="N33" s="442">
        <v>0.57999999999999996</v>
      </c>
      <c r="O33" s="443">
        <f>+N33*M33</f>
        <v>0</v>
      </c>
      <c r="P33" s="3"/>
    </row>
    <row r="34" spans="1:55" x14ac:dyDescent="0.2">
      <c r="A34" s="558"/>
      <c r="B34" s="559"/>
      <c r="C34" s="559"/>
      <c r="D34" s="559"/>
      <c r="E34" s="559"/>
      <c r="F34" s="559"/>
      <c r="G34" s="559"/>
      <c r="H34" s="559"/>
      <c r="I34" s="559"/>
      <c r="J34" s="559"/>
      <c r="K34" s="559"/>
      <c r="L34" s="560"/>
      <c r="M34" s="43"/>
      <c r="N34" s="257"/>
      <c r="O34" s="217">
        <f t="shared" ref="O34:O36" si="1">+N34*M34</f>
        <v>0</v>
      </c>
      <c r="P34" s="3"/>
    </row>
    <row r="35" spans="1:55" x14ac:dyDescent="0.2">
      <c r="A35" s="558"/>
      <c r="B35" s="559"/>
      <c r="C35" s="559"/>
      <c r="D35" s="559"/>
      <c r="E35" s="559"/>
      <c r="F35" s="559"/>
      <c r="G35" s="559"/>
      <c r="H35" s="559"/>
      <c r="I35" s="559"/>
      <c r="J35" s="559"/>
      <c r="K35" s="559"/>
      <c r="L35" s="560"/>
      <c r="M35" s="43"/>
      <c r="N35" s="257"/>
      <c r="O35" s="217">
        <f t="shared" si="1"/>
        <v>0</v>
      </c>
      <c r="P35" s="3"/>
    </row>
    <row r="36" spans="1:55" x14ac:dyDescent="0.2">
      <c r="A36" s="558"/>
      <c r="B36" s="559"/>
      <c r="C36" s="559"/>
      <c r="D36" s="559"/>
      <c r="E36" s="559"/>
      <c r="F36" s="559"/>
      <c r="G36" s="559"/>
      <c r="H36" s="559"/>
      <c r="I36" s="559"/>
      <c r="J36" s="559"/>
      <c r="K36" s="559"/>
      <c r="L36" s="560"/>
      <c r="M36" s="43"/>
      <c r="N36" s="257"/>
      <c r="O36" s="217">
        <f t="shared" si="1"/>
        <v>0</v>
      </c>
      <c r="P36" s="3"/>
    </row>
    <row r="37" spans="1:55" x14ac:dyDescent="0.2">
      <c r="A37" s="558"/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60"/>
      <c r="M37" s="43"/>
      <c r="N37" s="257"/>
      <c r="O37" s="217">
        <f>+N37*M37</f>
        <v>0</v>
      </c>
      <c r="P37" s="3"/>
    </row>
    <row r="38" spans="1:55" s="46" customFormat="1" ht="16.5" thickBot="1" x14ac:dyDescent="0.3">
      <c r="A38" s="555" t="s">
        <v>27</v>
      </c>
      <c r="B38" s="556"/>
      <c r="C38" s="556"/>
      <c r="D38" s="556"/>
      <c r="E38" s="556"/>
      <c r="F38" s="556"/>
      <c r="G38" s="556"/>
      <c r="H38" s="556"/>
      <c r="I38" s="556"/>
      <c r="J38" s="556"/>
      <c r="K38" s="556"/>
      <c r="L38" s="556"/>
      <c r="M38" s="556"/>
      <c r="N38" s="557"/>
      <c r="O38" s="218">
        <f>SUM(O33:O37)</f>
        <v>0</v>
      </c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</row>
    <row r="39" spans="1:55" ht="16.5" thickBo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9"/>
    </row>
    <row r="40" spans="1:55" s="45" customFormat="1" ht="15.75" x14ac:dyDescent="0.25">
      <c r="A40" s="561" t="s">
        <v>18</v>
      </c>
      <c r="B40" s="562"/>
      <c r="C40" s="562"/>
      <c r="D40" s="562"/>
      <c r="E40" s="562"/>
      <c r="F40" s="562"/>
      <c r="G40" s="562"/>
      <c r="H40" s="562"/>
      <c r="I40" s="562"/>
      <c r="J40" s="562"/>
      <c r="K40" s="562"/>
      <c r="L40" s="563"/>
      <c r="M40" s="214" t="s">
        <v>28</v>
      </c>
      <c r="N40" s="215" t="s">
        <v>29</v>
      </c>
      <c r="O40" s="216" t="s">
        <v>2</v>
      </c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</row>
    <row r="41" spans="1:55" x14ac:dyDescent="0.2">
      <c r="A41" s="558"/>
      <c r="B41" s="559"/>
      <c r="C41" s="559"/>
      <c r="D41" s="559"/>
      <c r="E41" s="559"/>
      <c r="F41" s="559"/>
      <c r="G41" s="559"/>
      <c r="H41" s="559"/>
      <c r="I41" s="559"/>
      <c r="J41" s="559"/>
      <c r="K41" s="559"/>
      <c r="L41" s="560"/>
      <c r="M41" s="43"/>
      <c r="N41" s="123"/>
      <c r="O41" s="217">
        <f>+N41*M41</f>
        <v>0</v>
      </c>
    </row>
    <row r="42" spans="1:55" x14ac:dyDescent="0.2">
      <c r="A42" s="558"/>
      <c r="B42" s="559"/>
      <c r="C42" s="559"/>
      <c r="D42" s="559"/>
      <c r="E42" s="559"/>
      <c r="F42" s="559"/>
      <c r="G42" s="559"/>
      <c r="H42" s="559"/>
      <c r="I42" s="559"/>
      <c r="J42" s="559"/>
      <c r="K42" s="559"/>
      <c r="L42" s="560"/>
      <c r="M42" s="43"/>
      <c r="N42" s="123"/>
      <c r="O42" s="217">
        <f>+N42*M42</f>
        <v>0</v>
      </c>
    </row>
    <row r="43" spans="1:55" x14ac:dyDescent="0.2">
      <c r="A43" s="558"/>
      <c r="B43" s="559"/>
      <c r="C43" s="559"/>
      <c r="D43" s="559"/>
      <c r="E43" s="559"/>
      <c r="F43" s="559"/>
      <c r="G43" s="559"/>
      <c r="H43" s="559"/>
      <c r="I43" s="559"/>
      <c r="J43" s="559"/>
      <c r="K43" s="559"/>
      <c r="L43" s="560"/>
      <c r="M43" s="43"/>
      <c r="N43" s="123"/>
      <c r="O43" s="217">
        <f>+N43*M43</f>
        <v>0</v>
      </c>
    </row>
    <row r="44" spans="1:55" s="46" customFormat="1" ht="16.5" thickBot="1" x14ac:dyDescent="0.3">
      <c r="A44" s="555" t="s">
        <v>27</v>
      </c>
      <c r="B44" s="556"/>
      <c r="C44" s="556"/>
      <c r="D44" s="556"/>
      <c r="E44" s="556"/>
      <c r="F44" s="556"/>
      <c r="G44" s="556"/>
      <c r="H44" s="556"/>
      <c r="I44" s="556"/>
      <c r="J44" s="556"/>
      <c r="K44" s="556"/>
      <c r="L44" s="556"/>
      <c r="M44" s="556"/>
      <c r="N44" s="557"/>
      <c r="O44" s="218">
        <f>SUM(O41:O43)</f>
        <v>0</v>
      </c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</row>
    <row r="45" spans="1:55" ht="16.5" thickBo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9"/>
    </row>
    <row r="46" spans="1:55" s="45" customFormat="1" ht="15.75" x14ac:dyDescent="0.25">
      <c r="A46" s="561" t="s">
        <v>73</v>
      </c>
      <c r="B46" s="562"/>
      <c r="C46" s="562"/>
      <c r="D46" s="562"/>
      <c r="E46" s="562"/>
      <c r="F46" s="562"/>
      <c r="G46" s="562"/>
      <c r="H46" s="562"/>
      <c r="I46" s="562"/>
      <c r="J46" s="562"/>
      <c r="K46" s="562"/>
      <c r="L46" s="563"/>
      <c r="M46" s="214" t="s">
        <v>28</v>
      </c>
      <c r="N46" s="215" t="s">
        <v>29</v>
      </c>
      <c r="O46" s="216" t="s">
        <v>2</v>
      </c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</row>
    <row r="47" spans="1:55" x14ac:dyDescent="0.2">
      <c r="A47" s="558" t="s">
        <v>110</v>
      </c>
      <c r="B47" s="559"/>
      <c r="C47" s="559"/>
      <c r="D47" s="559"/>
      <c r="E47" s="559"/>
      <c r="F47" s="559"/>
      <c r="G47" s="559"/>
      <c r="H47" s="559"/>
      <c r="I47" s="559"/>
      <c r="J47" s="559"/>
      <c r="K47" s="559"/>
      <c r="L47" s="560"/>
      <c r="M47" s="256"/>
      <c r="N47" s="257"/>
      <c r="O47" s="217">
        <f t="shared" ref="O47:O48" si="2">+N47*M47</f>
        <v>0</v>
      </c>
    </row>
    <row r="48" spans="1:55" x14ac:dyDescent="0.2">
      <c r="A48" s="567"/>
      <c r="B48" s="568"/>
      <c r="C48" s="568"/>
      <c r="D48" s="568"/>
      <c r="E48" s="568"/>
      <c r="F48" s="568"/>
      <c r="G48" s="568"/>
      <c r="H48" s="568"/>
      <c r="I48" s="568"/>
      <c r="J48" s="568"/>
      <c r="K48" s="568"/>
      <c r="L48" s="569"/>
      <c r="M48" s="256"/>
      <c r="N48" s="257"/>
      <c r="O48" s="217">
        <f t="shared" si="2"/>
        <v>0</v>
      </c>
    </row>
    <row r="49" spans="1:55" s="46" customFormat="1" ht="16.5" thickBot="1" x14ac:dyDescent="0.3">
      <c r="A49" s="555" t="s">
        <v>27</v>
      </c>
      <c r="B49" s="556"/>
      <c r="C49" s="556"/>
      <c r="D49" s="556"/>
      <c r="E49" s="556"/>
      <c r="F49" s="556"/>
      <c r="G49" s="556"/>
      <c r="H49" s="556"/>
      <c r="I49" s="556"/>
      <c r="J49" s="556"/>
      <c r="K49" s="556"/>
      <c r="L49" s="556"/>
      <c r="M49" s="556"/>
      <c r="N49" s="557"/>
      <c r="O49" s="218">
        <f>SUM(O47:O48)</f>
        <v>0</v>
      </c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</row>
    <row r="50" spans="1:55" ht="15.75" x14ac:dyDescent="0.25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5"/>
      <c r="O50" s="227"/>
    </row>
    <row r="51" spans="1:55" s="199" customFormat="1" ht="16.5" thickBot="1" x14ac:dyDescent="0.3">
      <c r="A51" s="570" t="s">
        <v>8</v>
      </c>
      <c r="B51" s="571"/>
      <c r="C51" s="571"/>
      <c r="D51" s="571"/>
      <c r="E51" s="571"/>
      <c r="F51" s="571"/>
      <c r="G51" s="571"/>
      <c r="H51" s="571"/>
      <c r="I51" s="571"/>
      <c r="J51" s="571"/>
      <c r="K51" s="571"/>
      <c r="L51" s="571"/>
      <c r="M51" s="571"/>
      <c r="N51" s="572"/>
      <c r="O51" s="290">
        <f>O38+O30+O49+O44+O21</f>
        <v>0</v>
      </c>
    </row>
    <row r="52" spans="1:55" s="199" customFormat="1" ht="15.75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91"/>
    </row>
    <row r="53" spans="1:55" s="287" customFormat="1" x14ac:dyDescent="0.2">
      <c r="A53" s="289" t="s">
        <v>117</v>
      </c>
      <c r="B53" s="289"/>
      <c r="C53" s="289"/>
      <c r="D53" s="289"/>
      <c r="E53" s="298" t="s">
        <v>118</v>
      </c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8"/>
      <c r="AA53" s="288"/>
      <c r="AB53" s="288"/>
      <c r="AC53" s="288"/>
      <c r="AD53" s="288"/>
      <c r="AE53" s="288"/>
      <c r="AF53" s="288"/>
      <c r="AG53" s="288"/>
      <c r="AH53" s="288"/>
      <c r="AI53" s="288"/>
      <c r="AJ53" s="288"/>
      <c r="AK53" s="288"/>
      <c r="AL53" s="288"/>
      <c r="AM53" s="288"/>
      <c r="AN53" s="288"/>
      <c r="AO53" s="288"/>
      <c r="AP53" s="288"/>
      <c r="AQ53" s="288"/>
      <c r="AR53" s="288"/>
      <c r="AS53" s="288"/>
      <c r="AT53" s="288"/>
      <c r="AU53" s="288"/>
      <c r="AV53" s="288"/>
      <c r="AW53" s="288"/>
      <c r="AX53" s="288"/>
      <c r="AY53" s="288"/>
      <c r="AZ53" s="288"/>
      <c r="BA53" s="288"/>
      <c r="BB53" s="288"/>
      <c r="BC53" s="288"/>
    </row>
    <row r="54" spans="1:55" s="287" customFormat="1" x14ac:dyDescent="0.2">
      <c r="A54" s="289" t="s">
        <v>119</v>
      </c>
      <c r="B54" s="289"/>
      <c r="C54" s="289"/>
      <c r="D54" s="289"/>
      <c r="E54" s="298" t="s">
        <v>120</v>
      </c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8"/>
      <c r="Q54" s="288"/>
      <c r="R54" s="288"/>
      <c r="S54" s="288"/>
      <c r="T54" s="288"/>
      <c r="U54" s="288"/>
      <c r="V54" s="288"/>
      <c r="W54" s="288"/>
      <c r="X54" s="288"/>
      <c r="Y54" s="288"/>
      <c r="Z54" s="288"/>
      <c r="AA54" s="288"/>
      <c r="AB54" s="288"/>
      <c r="AC54" s="288"/>
      <c r="AD54" s="288"/>
      <c r="AE54" s="288"/>
      <c r="AF54" s="288"/>
      <c r="AG54" s="288"/>
      <c r="AH54" s="288"/>
      <c r="AI54" s="288"/>
      <c r="AJ54" s="288"/>
      <c r="AK54" s="288"/>
      <c r="AL54" s="288"/>
      <c r="AM54" s="288"/>
      <c r="AN54" s="288"/>
      <c r="AO54" s="288"/>
      <c r="AP54" s="288"/>
      <c r="AQ54" s="288"/>
      <c r="AR54" s="288"/>
      <c r="AS54" s="288"/>
      <c r="AT54" s="288"/>
      <c r="AU54" s="288"/>
      <c r="AV54" s="288"/>
      <c r="AW54" s="288"/>
      <c r="AX54" s="288"/>
      <c r="AY54" s="288"/>
      <c r="AZ54" s="288"/>
      <c r="BA54" s="288"/>
      <c r="BB54" s="288"/>
      <c r="BC54" s="288"/>
    </row>
    <row r="55" spans="1:55" ht="15.75" thickBo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55" ht="16.5" thickBot="1" x14ac:dyDescent="0.3">
      <c r="A56" s="564" t="s">
        <v>96</v>
      </c>
      <c r="B56" s="565"/>
      <c r="C56" s="565"/>
      <c r="D56" s="565"/>
      <c r="E56" s="565"/>
      <c r="F56" s="565"/>
      <c r="G56" s="565"/>
      <c r="H56" s="565"/>
      <c r="I56" s="565"/>
      <c r="J56" s="565"/>
      <c r="K56" s="565"/>
      <c r="L56" s="565"/>
      <c r="M56" s="565"/>
      <c r="N56" s="565"/>
      <c r="O56" s="566"/>
      <c r="P56" s="3"/>
    </row>
    <row r="57" spans="1:55" ht="16.5" thickBot="1" x14ac:dyDescent="0.3">
      <c r="A57" s="292" t="s">
        <v>30</v>
      </c>
      <c r="B57" s="293"/>
      <c r="C57" s="293"/>
      <c r="D57" s="293"/>
      <c r="E57" s="293"/>
      <c r="F57" s="294" t="s">
        <v>3</v>
      </c>
      <c r="G57" s="295"/>
      <c r="H57" s="293"/>
      <c r="I57" s="293"/>
      <c r="J57" s="293"/>
      <c r="K57" s="293"/>
      <c r="L57" s="293"/>
      <c r="M57" s="293"/>
      <c r="N57" s="293"/>
      <c r="O57" s="296"/>
      <c r="P57" s="3"/>
    </row>
    <row r="58" spans="1:55" x14ac:dyDescent="0.2">
      <c r="A58" s="23" t="s">
        <v>55</v>
      </c>
      <c r="B58" s="4"/>
      <c r="C58" s="4"/>
      <c r="D58" s="4"/>
      <c r="E58" s="4"/>
      <c r="F58" s="26" t="s">
        <v>56</v>
      </c>
      <c r="G58" s="24"/>
      <c r="H58" s="4"/>
      <c r="I58" s="4"/>
      <c r="J58" s="4"/>
      <c r="K58" s="4"/>
      <c r="L58" s="4"/>
      <c r="M58" s="4"/>
      <c r="N58" s="4"/>
      <c r="O58" s="25"/>
      <c r="P58" s="3"/>
    </row>
    <row r="59" spans="1:55" x14ac:dyDescent="0.2">
      <c r="A59" s="23" t="s">
        <v>57</v>
      </c>
      <c r="B59" s="4"/>
      <c r="C59" s="4"/>
      <c r="D59" s="4"/>
      <c r="E59" s="4"/>
      <c r="F59" s="26" t="s">
        <v>56</v>
      </c>
      <c r="G59" s="24"/>
      <c r="H59" s="4"/>
      <c r="I59" s="4"/>
      <c r="J59" s="4"/>
      <c r="K59" s="4"/>
      <c r="L59" s="4"/>
      <c r="M59" s="4"/>
      <c r="N59" s="4"/>
      <c r="O59" s="25"/>
      <c r="P59" s="3"/>
    </row>
    <row r="60" spans="1:55" x14ac:dyDescent="0.2">
      <c r="A60" s="23" t="s">
        <v>31</v>
      </c>
      <c r="B60" s="4"/>
      <c r="C60" s="4"/>
      <c r="D60" s="4"/>
      <c r="E60" s="4"/>
      <c r="F60" s="26" t="s">
        <v>56</v>
      </c>
      <c r="G60" s="24"/>
      <c r="H60" s="4"/>
      <c r="I60" s="4"/>
      <c r="J60" s="4"/>
      <c r="K60" s="4"/>
      <c r="L60" s="4"/>
      <c r="M60" s="4"/>
      <c r="N60" s="4"/>
      <c r="O60" s="25"/>
      <c r="P60" s="3"/>
    </row>
    <row r="61" spans="1:55" x14ac:dyDescent="0.2">
      <c r="A61" s="23" t="s">
        <v>58</v>
      </c>
      <c r="B61" s="4"/>
      <c r="C61" s="4"/>
      <c r="D61" s="4"/>
      <c r="E61" s="4"/>
      <c r="F61" s="26" t="s">
        <v>56</v>
      </c>
      <c r="G61" s="24"/>
      <c r="H61" s="4"/>
      <c r="I61" s="4"/>
      <c r="J61" s="4"/>
      <c r="K61" s="4"/>
      <c r="L61" s="4"/>
      <c r="M61" s="4"/>
      <c r="N61" s="4"/>
      <c r="O61" s="25"/>
      <c r="P61" s="3"/>
    </row>
    <row r="62" spans="1:55" x14ac:dyDescent="0.2">
      <c r="A62" s="21" t="s">
        <v>59</v>
      </c>
      <c r="B62" s="3"/>
      <c r="C62" s="3"/>
      <c r="D62" s="3"/>
      <c r="E62" s="3"/>
      <c r="F62" s="26" t="s">
        <v>60</v>
      </c>
      <c r="G62" s="27"/>
      <c r="H62" s="3"/>
      <c r="I62" s="3"/>
      <c r="J62" s="3"/>
      <c r="K62" s="3"/>
      <c r="L62" s="3"/>
      <c r="M62" s="3"/>
      <c r="N62" s="3"/>
      <c r="O62" s="22"/>
      <c r="P62" s="3"/>
    </row>
    <row r="63" spans="1:55" x14ac:dyDescent="0.2">
      <c r="A63" s="21" t="s">
        <v>92</v>
      </c>
      <c r="B63" s="3"/>
      <c r="C63" s="3"/>
      <c r="D63" s="3"/>
      <c r="E63" s="3"/>
      <c r="F63" s="26" t="s">
        <v>56</v>
      </c>
      <c r="G63" s="27"/>
      <c r="H63" s="3"/>
      <c r="I63" s="3"/>
      <c r="J63" s="3"/>
      <c r="K63" s="3"/>
      <c r="L63" s="3"/>
      <c r="M63" s="3"/>
      <c r="N63" s="3"/>
      <c r="O63" s="22"/>
      <c r="P63" s="3"/>
    </row>
    <row r="64" spans="1:55" x14ac:dyDescent="0.2">
      <c r="A64" s="21" t="s">
        <v>61</v>
      </c>
      <c r="B64" s="3"/>
      <c r="C64" s="3"/>
      <c r="D64" s="3"/>
      <c r="E64" s="3"/>
      <c r="F64" s="26" t="s">
        <v>62</v>
      </c>
      <c r="G64" s="27"/>
      <c r="H64" s="3"/>
      <c r="I64" s="3"/>
      <c r="J64" s="3"/>
      <c r="K64" s="3"/>
      <c r="L64" s="3"/>
      <c r="M64" s="3"/>
      <c r="N64" s="3"/>
      <c r="O64" s="22"/>
      <c r="P64" s="3"/>
    </row>
    <row r="65" spans="1:16" x14ac:dyDescent="0.2">
      <c r="A65" s="21"/>
      <c r="B65" s="3"/>
      <c r="C65" s="3"/>
      <c r="D65" s="3"/>
      <c r="E65" s="3"/>
      <c r="F65" s="26"/>
      <c r="G65" s="27"/>
      <c r="H65" s="3"/>
      <c r="I65" s="3"/>
      <c r="J65" s="3"/>
      <c r="K65" s="3"/>
      <c r="L65" s="3"/>
      <c r="M65" s="3"/>
      <c r="N65" s="3"/>
      <c r="O65" s="22"/>
      <c r="P65" s="3"/>
    </row>
    <row r="66" spans="1:16" ht="15.75" x14ac:dyDescent="0.25">
      <c r="A66" s="21"/>
      <c r="B66" s="3"/>
      <c r="C66" s="18"/>
      <c r="D66" s="3"/>
      <c r="E66" s="3"/>
      <c r="F66" s="121" t="s">
        <v>63</v>
      </c>
      <c r="G66" s="122" t="s">
        <v>64</v>
      </c>
      <c r="H66" s="3"/>
      <c r="I66" s="3"/>
      <c r="J66" s="3"/>
      <c r="K66" s="3"/>
      <c r="L66" s="3"/>
      <c r="M66" s="3"/>
      <c r="N66" s="3"/>
      <c r="O66" s="22"/>
      <c r="P66" s="3"/>
    </row>
    <row r="67" spans="1:16" x14ac:dyDescent="0.2">
      <c r="A67" s="21"/>
      <c r="B67" s="3"/>
      <c r="C67" s="4"/>
      <c r="D67" s="18" t="s">
        <v>65</v>
      </c>
      <c r="E67" s="3"/>
      <c r="F67" s="36"/>
      <c r="G67" s="4"/>
      <c r="H67" s="34"/>
      <c r="I67" s="3"/>
      <c r="J67" s="3"/>
      <c r="K67" s="3"/>
      <c r="L67" s="3"/>
      <c r="M67" s="3"/>
      <c r="N67" s="3"/>
      <c r="O67" s="22"/>
      <c r="P67" s="3"/>
    </row>
    <row r="68" spans="1:16" x14ac:dyDescent="0.2">
      <c r="A68" s="21"/>
      <c r="B68" s="3"/>
      <c r="C68" s="4"/>
      <c r="D68" s="18" t="s">
        <v>66</v>
      </c>
      <c r="E68" s="3"/>
      <c r="F68" s="36"/>
      <c r="G68" s="4"/>
      <c r="H68" s="34"/>
      <c r="I68" s="3"/>
      <c r="J68" s="3"/>
      <c r="K68" s="3"/>
      <c r="L68" s="3"/>
      <c r="M68" s="3"/>
      <c r="N68" s="3"/>
      <c r="O68" s="22"/>
      <c r="P68" s="3"/>
    </row>
    <row r="69" spans="1:16" x14ac:dyDescent="0.2">
      <c r="A69" s="21"/>
      <c r="B69" s="3"/>
      <c r="C69" s="4"/>
      <c r="D69" s="18" t="s">
        <v>67</v>
      </c>
      <c r="E69" s="3"/>
      <c r="F69" s="36"/>
      <c r="G69" s="4"/>
      <c r="H69" s="34"/>
      <c r="I69" s="3"/>
      <c r="J69" s="3"/>
      <c r="K69" s="3"/>
      <c r="L69" s="3"/>
      <c r="M69" s="3"/>
      <c r="N69" s="3"/>
      <c r="O69" s="22"/>
      <c r="P69" s="3"/>
    </row>
    <row r="70" spans="1:16" ht="15.75" thickBot="1" x14ac:dyDescent="0.25">
      <c r="A70" s="21"/>
      <c r="B70" s="3"/>
      <c r="C70" s="4"/>
      <c r="D70" s="18" t="s">
        <v>93</v>
      </c>
      <c r="E70" s="3"/>
      <c r="F70" s="37"/>
      <c r="G70" s="32"/>
      <c r="H70" s="35"/>
      <c r="I70" s="3"/>
      <c r="J70" s="3"/>
      <c r="K70" s="3"/>
      <c r="L70" s="3"/>
      <c r="M70" s="3"/>
      <c r="N70" s="3"/>
      <c r="O70" s="22"/>
      <c r="P70" s="3"/>
    </row>
    <row r="71" spans="1:16" ht="15.75" thickBot="1" x14ac:dyDescent="0.25">
      <c r="A71" s="28"/>
      <c r="B71" s="29"/>
      <c r="C71" s="32"/>
      <c r="D71" s="30" t="s">
        <v>68</v>
      </c>
      <c r="E71" s="29"/>
      <c r="F71" s="37"/>
      <c r="G71" s="33"/>
      <c r="H71" s="35"/>
      <c r="I71" s="29"/>
      <c r="J71" s="29"/>
      <c r="K71" s="29"/>
      <c r="L71" s="29"/>
      <c r="M71" s="29"/>
      <c r="N71" s="29"/>
      <c r="O71" s="31"/>
      <c r="P71" s="3"/>
    </row>
    <row r="72" spans="1:16" ht="25.5" customHeight="1" x14ac:dyDescent="0.2">
      <c r="A72" s="299" t="s">
        <v>121</v>
      </c>
      <c r="B72" s="153"/>
      <c r="C72" s="153"/>
      <c r="D72" s="154"/>
      <c r="E72" s="153"/>
      <c r="F72" s="155"/>
      <c r="G72" s="153"/>
      <c r="H72" s="156"/>
      <c r="I72" s="153"/>
      <c r="J72" s="153"/>
      <c r="K72" s="153"/>
      <c r="L72" s="153"/>
      <c r="M72" s="153"/>
      <c r="N72" s="153"/>
      <c r="O72" s="153"/>
      <c r="P72" s="3"/>
    </row>
    <row r="73" spans="1:16" ht="15.75" thickBot="1" x14ac:dyDescent="0.25">
      <c r="A73" s="90"/>
      <c r="B73" s="90"/>
      <c r="C73" s="106"/>
      <c r="D73" s="102"/>
      <c r="E73" s="90"/>
      <c r="F73" s="107"/>
      <c r="G73" s="106"/>
      <c r="H73" s="108"/>
      <c r="I73" s="90"/>
      <c r="J73" s="90"/>
      <c r="K73" s="90"/>
      <c r="L73" s="90"/>
      <c r="M73" s="90"/>
      <c r="N73" s="90"/>
      <c r="O73" s="90"/>
      <c r="P73" s="3"/>
    </row>
    <row r="74" spans="1:16" ht="16.5" thickBot="1" x14ac:dyDescent="0.3">
      <c r="A74" s="300" t="s">
        <v>69</v>
      </c>
      <c r="B74" s="301"/>
      <c r="C74" s="301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20"/>
      <c r="P74" s="3"/>
    </row>
    <row r="75" spans="1:16" ht="15.75" x14ac:dyDescent="0.25">
      <c r="A75" s="221" t="s">
        <v>15</v>
      </c>
      <c r="B75" s="301"/>
      <c r="C75" s="301"/>
      <c r="D75" s="219"/>
      <c r="E75" s="219"/>
      <c r="F75" s="219"/>
      <c r="G75" s="219"/>
      <c r="H75" s="219"/>
      <c r="I75" s="219"/>
      <c r="J75" s="219"/>
      <c r="K75" s="219"/>
      <c r="L75" s="219"/>
      <c r="M75" s="222" t="s">
        <v>28</v>
      </c>
      <c r="N75" s="223" t="s">
        <v>29</v>
      </c>
      <c r="O75" s="216" t="s">
        <v>2</v>
      </c>
    </row>
    <row r="76" spans="1:16" x14ac:dyDescent="0.2">
      <c r="A76" s="7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43"/>
      <c r="N76" s="73"/>
      <c r="O76" s="217"/>
    </row>
    <row r="77" spans="1:16" x14ac:dyDescent="0.2">
      <c r="A77" s="7"/>
      <c r="B77" s="248"/>
      <c r="C77" s="248"/>
      <c r="D77" s="248"/>
      <c r="E77" s="248"/>
      <c r="F77" s="248"/>
      <c r="G77" s="248"/>
      <c r="H77" s="248"/>
      <c r="I77" s="248"/>
      <c r="J77" s="248"/>
      <c r="K77" s="248"/>
      <c r="L77" s="248"/>
      <c r="M77" s="43"/>
      <c r="N77" s="73"/>
      <c r="O77" s="217"/>
    </row>
    <row r="78" spans="1:16" ht="16.5" thickBot="1" x14ac:dyDescent="0.3">
      <c r="A78" s="555" t="s">
        <v>27</v>
      </c>
      <c r="B78" s="556"/>
      <c r="C78" s="556"/>
      <c r="D78" s="556"/>
      <c r="E78" s="556"/>
      <c r="F78" s="556"/>
      <c r="G78" s="556"/>
      <c r="H78" s="556"/>
      <c r="I78" s="556"/>
      <c r="J78" s="556"/>
      <c r="K78" s="556"/>
      <c r="L78" s="556"/>
      <c r="M78" s="556"/>
      <c r="N78" s="557"/>
      <c r="O78" s="218">
        <f>SUM(O76:O77)</f>
        <v>0</v>
      </c>
    </row>
    <row r="79" spans="1:16" ht="16.5" thickBot="1" x14ac:dyDescent="0.3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10"/>
    </row>
    <row r="80" spans="1:16" ht="15.75" x14ac:dyDescent="0.25">
      <c r="A80" s="249" t="s">
        <v>16</v>
      </c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2" t="s">
        <v>28</v>
      </c>
      <c r="N80" s="223" t="s">
        <v>29</v>
      </c>
      <c r="O80" s="216" t="s">
        <v>2</v>
      </c>
    </row>
    <row r="81" spans="1:15" x14ac:dyDescent="0.2">
      <c r="A81" s="40"/>
      <c r="B81" s="248"/>
      <c r="C81" s="248"/>
      <c r="D81" s="248"/>
      <c r="E81" s="248"/>
      <c r="F81" s="248"/>
      <c r="G81" s="248"/>
      <c r="H81" s="248"/>
      <c r="I81" s="248"/>
      <c r="J81" s="248"/>
      <c r="K81" s="248"/>
      <c r="L81" s="248"/>
      <c r="M81" s="43"/>
      <c r="N81" s="73"/>
      <c r="O81" s="217"/>
    </row>
    <row r="82" spans="1:15" ht="15.75" x14ac:dyDescent="0.25">
      <c r="A82" s="41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43"/>
      <c r="N82" s="73"/>
      <c r="O82" s="217"/>
    </row>
    <row r="83" spans="1:15" x14ac:dyDescent="0.2">
      <c r="A83" s="7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43"/>
      <c r="N83" s="73"/>
      <c r="O83" s="217"/>
    </row>
    <row r="84" spans="1:15" x14ac:dyDescent="0.2">
      <c r="A84" s="7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43"/>
      <c r="N84" s="73"/>
      <c r="O84" s="217"/>
    </row>
    <row r="85" spans="1:15" x14ac:dyDescent="0.2">
      <c r="A85" s="7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43"/>
      <c r="N85" s="73"/>
      <c r="O85" s="217"/>
    </row>
    <row r="86" spans="1:15" x14ac:dyDescent="0.2">
      <c r="A86" s="7"/>
      <c r="B86" s="248"/>
      <c r="C86" s="3"/>
      <c r="D86" s="248"/>
      <c r="E86" s="248"/>
      <c r="F86" s="248"/>
      <c r="G86" s="248"/>
      <c r="H86" s="248"/>
      <c r="I86" s="248"/>
      <c r="J86" s="248"/>
      <c r="K86" s="248"/>
      <c r="L86" s="248"/>
      <c r="M86" s="43"/>
      <c r="N86" s="73"/>
      <c r="O86" s="226"/>
    </row>
    <row r="87" spans="1:15" ht="16.5" thickBot="1" x14ac:dyDescent="0.3">
      <c r="A87" s="555" t="s">
        <v>27</v>
      </c>
      <c r="B87" s="556"/>
      <c r="C87" s="556"/>
      <c r="D87" s="556"/>
      <c r="E87" s="556"/>
      <c r="F87" s="556"/>
      <c r="G87" s="556"/>
      <c r="H87" s="556"/>
      <c r="I87" s="556"/>
      <c r="J87" s="556"/>
      <c r="K87" s="556"/>
      <c r="L87" s="556"/>
      <c r="M87" s="556"/>
      <c r="N87" s="557"/>
      <c r="O87" s="218">
        <f>SUM(O81:O86)</f>
        <v>0</v>
      </c>
    </row>
    <row r="88" spans="1:15" ht="16.5" thickBot="1" x14ac:dyDescent="0.3">
      <c r="A88" s="109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10"/>
    </row>
    <row r="89" spans="1:15" ht="15.75" x14ac:dyDescent="0.25">
      <c r="A89" s="221" t="s">
        <v>17</v>
      </c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2" t="s">
        <v>28</v>
      </c>
      <c r="N89" s="223" t="s">
        <v>29</v>
      </c>
      <c r="O89" s="216" t="s">
        <v>2</v>
      </c>
    </row>
    <row r="90" spans="1:15" x14ac:dyDescent="0.2">
      <c r="A90" s="7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43"/>
      <c r="N90" s="73"/>
      <c r="O90" s="217"/>
    </row>
    <row r="91" spans="1:15" x14ac:dyDescent="0.2">
      <c r="A91" s="7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43"/>
      <c r="N91" s="73"/>
      <c r="O91" s="217"/>
    </row>
    <row r="92" spans="1:15" x14ac:dyDescent="0.2">
      <c r="A92" s="7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43"/>
      <c r="N92" s="73"/>
      <c r="O92" s="217"/>
    </row>
    <row r="93" spans="1:15" x14ac:dyDescent="0.2">
      <c r="A93" s="7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43"/>
      <c r="N93" s="73"/>
      <c r="O93" s="217"/>
    </row>
    <row r="94" spans="1:15" x14ac:dyDescent="0.2">
      <c r="A94" s="7"/>
      <c r="B94" s="248"/>
      <c r="C94" s="248"/>
      <c r="D94" s="248"/>
      <c r="E94" s="248"/>
      <c r="F94" s="248"/>
      <c r="G94" s="248"/>
      <c r="H94" s="248"/>
      <c r="I94" s="248"/>
      <c r="J94" s="248"/>
      <c r="K94" s="248"/>
      <c r="L94" s="248"/>
      <c r="M94" s="43"/>
      <c r="N94" s="73"/>
      <c r="O94" s="217">
        <f>N94*M94</f>
        <v>0</v>
      </c>
    </row>
    <row r="95" spans="1:15" ht="16.5" thickBot="1" x14ac:dyDescent="0.3">
      <c r="A95" s="555" t="s">
        <v>27</v>
      </c>
      <c r="B95" s="556"/>
      <c r="C95" s="556"/>
      <c r="D95" s="556"/>
      <c r="E95" s="556"/>
      <c r="F95" s="556"/>
      <c r="G95" s="556"/>
      <c r="H95" s="556"/>
      <c r="I95" s="556"/>
      <c r="J95" s="556"/>
      <c r="K95" s="556"/>
      <c r="L95" s="556"/>
      <c r="M95" s="556"/>
      <c r="N95" s="557"/>
      <c r="O95" s="218">
        <f>SUM(O90:O94)</f>
        <v>0</v>
      </c>
    </row>
    <row r="96" spans="1:15" ht="16.5" thickBot="1" x14ac:dyDescent="0.3">
      <c r="A96" s="109"/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10"/>
    </row>
    <row r="97" spans="1:15" ht="15.75" x14ac:dyDescent="0.25">
      <c r="A97" s="221" t="s">
        <v>18</v>
      </c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2" t="s">
        <v>28</v>
      </c>
      <c r="N97" s="223" t="s">
        <v>29</v>
      </c>
      <c r="O97" s="216" t="s">
        <v>2</v>
      </c>
    </row>
    <row r="98" spans="1:15" x14ac:dyDescent="0.2">
      <c r="A98" s="7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43"/>
      <c r="N98" s="73"/>
      <c r="O98" s="217"/>
    </row>
    <row r="99" spans="1:15" x14ac:dyDescent="0.2">
      <c r="A99" s="7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43"/>
      <c r="N99" s="73"/>
      <c r="O99" s="217"/>
    </row>
    <row r="100" spans="1:15" x14ac:dyDescent="0.2">
      <c r="A100" s="7"/>
      <c r="B100" s="248"/>
      <c r="C100" s="248"/>
      <c r="D100" s="248"/>
      <c r="E100" s="248"/>
      <c r="F100" s="248"/>
      <c r="G100" s="248"/>
      <c r="H100" s="248"/>
      <c r="I100" s="248"/>
      <c r="J100" s="248"/>
      <c r="K100" s="248"/>
      <c r="L100" s="248"/>
      <c r="M100" s="43"/>
      <c r="N100" s="73"/>
      <c r="O100" s="217">
        <f>N100*M100</f>
        <v>0</v>
      </c>
    </row>
    <row r="101" spans="1:15" ht="16.5" thickBot="1" x14ac:dyDescent="0.3">
      <c r="A101" s="555" t="s">
        <v>27</v>
      </c>
      <c r="B101" s="556"/>
      <c r="C101" s="556"/>
      <c r="D101" s="556"/>
      <c r="E101" s="556"/>
      <c r="F101" s="556"/>
      <c r="G101" s="556"/>
      <c r="H101" s="556"/>
      <c r="I101" s="556"/>
      <c r="J101" s="556"/>
      <c r="K101" s="556"/>
      <c r="L101" s="556"/>
      <c r="M101" s="556"/>
      <c r="N101" s="557"/>
      <c r="O101" s="218">
        <f>SUM(O98:O100)</f>
        <v>0</v>
      </c>
    </row>
    <row r="102" spans="1:15" ht="16.5" thickBot="1" x14ac:dyDescent="0.3">
      <c r="A102" s="109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10"/>
    </row>
    <row r="103" spans="1:15" ht="15.75" x14ac:dyDescent="0.25">
      <c r="A103" s="221" t="s">
        <v>73</v>
      </c>
      <c r="B103" s="225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2" t="s">
        <v>28</v>
      </c>
      <c r="N103" s="223" t="s">
        <v>29</v>
      </c>
      <c r="O103" s="216" t="s">
        <v>2</v>
      </c>
    </row>
    <row r="104" spans="1:15" x14ac:dyDescent="0.2">
      <c r="A104" s="7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43"/>
      <c r="N104" s="73"/>
      <c r="O104" s="217"/>
    </row>
    <row r="105" spans="1:15" x14ac:dyDescent="0.2">
      <c r="A105" s="7"/>
      <c r="B105" s="248"/>
      <c r="C105" s="248"/>
      <c r="D105" s="248"/>
      <c r="E105" s="248"/>
      <c r="F105" s="248"/>
      <c r="G105" s="248"/>
      <c r="H105" s="248"/>
      <c r="I105" s="248"/>
      <c r="J105" s="248"/>
      <c r="K105" s="248"/>
      <c r="L105" s="248"/>
      <c r="M105" s="43"/>
      <c r="N105" s="73"/>
      <c r="O105" s="217">
        <f>N105*M105</f>
        <v>0</v>
      </c>
    </row>
    <row r="106" spans="1:15" ht="16.5" thickBot="1" x14ac:dyDescent="0.3">
      <c r="A106" s="555" t="s">
        <v>27</v>
      </c>
      <c r="B106" s="556"/>
      <c r="C106" s="556"/>
      <c r="D106" s="556"/>
      <c r="E106" s="556"/>
      <c r="F106" s="556"/>
      <c r="G106" s="556"/>
      <c r="H106" s="556"/>
      <c r="I106" s="556"/>
      <c r="J106" s="556"/>
      <c r="K106" s="556"/>
      <c r="L106" s="556"/>
      <c r="M106" s="556"/>
      <c r="N106" s="557"/>
      <c r="O106" s="218">
        <f>SUM(O104:O105)</f>
        <v>0</v>
      </c>
    </row>
    <row r="107" spans="1:15" ht="15.75" x14ac:dyDescent="0.25">
      <c r="A107" s="74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6"/>
    </row>
    <row r="108" spans="1:15" ht="16.5" thickBot="1" x14ac:dyDescent="0.3">
      <c r="A108" s="234" t="s">
        <v>8</v>
      </c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6"/>
      <c r="O108" s="290">
        <f>O95+O87+O106+O101+O78</f>
        <v>0</v>
      </c>
    </row>
    <row r="109" spans="1:15" x14ac:dyDescent="0.2">
      <c r="A109" s="200"/>
      <c r="B109" s="200"/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</row>
    <row r="110" spans="1:15" x14ac:dyDescent="0.2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</row>
    <row r="111" spans="1:15" x14ac:dyDescent="0.2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</row>
    <row r="112" spans="1:15" x14ac:dyDescent="0.2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</row>
    <row r="113" spans="1:15" x14ac:dyDescent="0.2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5" x14ac:dyDescent="0.2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5" x14ac:dyDescent="0.2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</row>
    <row r="116" spans="1:15" x14ac:dyDescent="0.2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5" x14ac:dyDescent="0.2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5" x14ac:dyDescent="0.2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5" x14ac:dyDescent="0.2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5" x14ac:dyDescent="0.2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5" x14ac:dyDescent="0.2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5" x14ac:dyDescent="0.2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5" x14ac:dyDescent="0.2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5" x14ac:dyDescent="0.2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5" x14ac:dyDescent="0.2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5" x14ac:dyDescent="0.2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</row>
    <row r="127" spans="1:15" x14ac:dyDescent="0.2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</row>
    <row r="128" spans="1:15" x14ac:dyDescent="0.2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</row>
    <row r="129" spans="1:15" x14ac:dyDescent="0.2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</row>
    <row r="130" spans="1:15" x14ac:dyDescent="0.2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</row>
    <row r="131" spans="1:15" x14ac:dyDescent="0.2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</row>
    <row r="132" spans="1:15" x14ac:dyDescent="0.2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</row>
    <row r="133" spans="1:15" x14ac:dyDescent="0.2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</row>
    <row r="134" spans="1:15" x14ac:dyDescent="0.2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</row>
    <row r="135" spans="1:15" x14ac:dyDescent="0.2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</row>
    <row r="136" spans="1:15" x14ac:dyDescent="0.2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</row>
    <row r="137" spans="1:15" x14ac:dyDescent="0.2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</row>
    <row r="138" spans="1:15" x14ac:dyDescent="0.2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</row>
    <row r="139" spans="1:15" x14ac:dyDescent="0.2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</row>
    <row r="140" spans="1:15" x14ac:dyDescent="0.2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</row>
    <row r="141" spans="1:15" x14ac:dyDescent="0.2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</row>
    <row r="142" spans="1:15" x14ac:dyDescent="0.2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</row>
    <row r="143" spans="1:15" x14ac:dyDescent="0.2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</row>
    <row r="144" spans="1:15" x14ac:dyDescent="0.2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</row>
    <row r="145" spans="1:15" x14ac:dyDescent="0.2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</row>
    <row r="146" spans="1:15" x14ac:dyDescent="0.2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</row>
    <row r="147" spans="1:15" x14ac:dyDescent="0.2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</row>
    <row r="148" spans="1:15" x14ac:dyDescent="0.2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</row>
    <row r="149" spans="1:15" x14ac:dyDescent="0.2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</row>
    <row r="150" spans="1:15" x14ac:dyDescent="0.2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5" x14ac:dyDescent="0.2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5" x14ac:dyDescent="0.2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</row>
    <row r="153" spans="1:15" x14ac:dyDescent="0.2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5" x14ac:dyDescent="0.2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5" x14ac:dyDescent="0.2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5" x14ac:dyDescent="0.2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5" x14ac:dyDescent="0.2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5" x14ac:dyDescent="0.2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5" x14ac:dyDescent="0.2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5" x14ac:dyDescent="0.2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5" x14ac:dyDescent="0.2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5" x14ac:dyDescent="0.2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5" x14ac:dyDescent="0.2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</row>
    <row r="164" spans="1:15" x14ac:dyDescent="0.2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</row>
    <row r="165" spans="1:15" x14ac:dyDescent="0.2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</row>
  </sheetData>
  <mergeCells count="37">
    <mergeCell ref="A1:P1"/>
    <mergeCell ref="A49:N49"/>
    <mergeCell ref="A47:L47"/>
    <mergeCell ref="A106:N106"/>
    <mergeCell ref="A101:N101"/>
    <mergeCell ref="A56:O56"/>
    <mergeCell ref="A95:N95"/>
    <mergeCell ref="A87:N87"/>
    <mergeCell ref="A78:N78"/>
    <mergeCell ref="A48:L48"/>
    <mergeCell ref="A51:N51"/>
    <mergeCell ref="A33:L33"/>
    <mergeCell ref="A36:L36"/>
    <mergeCell ref="A37:L37"/>
    <mergeCell ref="A46:L46"/>
    <mergeCell ref="A34:L34"/>
    <mergeCell ref="A35:L35"/>
    <mergeCell ref="A38:N38"/>
    <mergeCell ref="A42:L42"/>
    <mergeCell ref="A43:L43"/>
    <mergeCell ref="A44:N44"/>
    <mergeCell ref="A41:L41"/>
    <mergeCell ref="A40:L40"/>
    <mergeCell ref="A2:O2"/>
    <mergeCell ref="A21:N21"/>
    <mergeCell ref="A29:L29"/>
    <mergeCell ref="A32:L32"/>
    <mergeCell ref="A28:L28"/>
    <mergeCell ref="A25:L25"/>
    <mergeCell ref="A24:L24"/>
    <mergeCell ref="A27:L27"/>
    <mergeCell ref="A30:N30"/>
    <mergeCell ref="A18:L18"/>
    <mergeCell ref="A19:L19"/>
    <mergeCell ref="A20:L20"/>
    <mergeCell ref="A26:L26"/>
    <mergeCell ref="A23:L23"/>
  </mergeCells>
  <phoneticPr fontId="0" type="noConversion"/>
  <conditionalFormatting sqref="D4:D5">
    <cfRule type="expression" dxfId="3" priority="2" stopIfTrue="1">
      <formula>ISBLANK(D4)</formula>
    </cfRule>
  </conditionalFormatting>
  <conditionalFormatting sqref="D6:D15">
    <cfRule type="expression" dxfId="2" priority="1" stopIfTrue="1">
      <formula>ISBLANK(D6)</formula>
    </cfRule>
  </conditionalFormatting>
  <hyperlinks>
    <hyperlink ref="E53" r:id="rId1" xr:uid="{00000000-0004-0000-0300-000000000000}"/>
    <hyperlink ref="E54" r:id="rId2" xr:uid="{00000000-0004-0000-0300-000001000000}"/>
  </hyperlinks>
  <printOptions horizontalCentered="1"/>
  <pageMargins left="0.5" right="0.5" top="0.5" bottom="0.5" header="0.5" footer="0.5"/>
  <pageSetup paperSize="5" scale="62" orientation="portrait" r:id="rId3"/>
  <headerFooter alignWithMargins="0">
    <oddFooter>&amp;L&amp;14Consultant Independent Cost Estimate
Direct Expenses&amp;R&amp;14Exhibit 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AV404"/>
  <sheetViews>
    <sheetView showGridLines="0" showZeros="0" view="pageBreakPreview" zoomScale="75" zoomScaleNormal="100" zoomScaleSheetLayoutView="75" workbookViewId="0">
      <selection activeCell="C14" sqref="C14"/>
    </sheetView>
  </sheetViews>
  <sheetFormatPr defaultColWidth="4.7109375" defaultRowHeight="15" x14ac:dyDescent="0.2"/>
  <cols>
    <col min="1" max="1" width="10" style="1" customWidth="1"/>
    <col min="2" max="2" width="9.5703125" style="1" customWidth="1"/>
    <col min="3" max="3" width="14" style="1" customWidth="1"/>
    <col min="4" max="4" width="14.42578125" style="1" customWidth="1"/>
    <col min="5" max="5" width="18.7109375" style="1" customWidth="1"/>
    <col min="6" max="6" width="16.5703125" style="1" customWidth="1"/>
    <col min="7" max="7" width="13.42578125" style="1" customWidth="1"/>
    <col min="8" max="10" width="6.7109375" style="1" customWidth="1"/>
    <col min="11" max="11" width="19.7109375" style="1" customWidth="1"/>
    <col min="12" max="12" width="19.85546875" style="1" bestFit="1" customWidth="1"/>
    <col min="13" max="13" width="5.7109375" style="1" customWidth="1"/>
    <col min="14" max="14" width="4.7109375" style="1" customWidth="1"/>
    <col min="15" max="15" width="7.7109375" style="1" customWidth="1"/>
    <col min="16" max="16" width="6.5703125" style="1" bestFit="1" customWidth="1"/>
    <col min="17" max="18" width="4.7109375" style="1" customWidth="1"/>
    <col min="19" max="19" width="4.140625" style="1" customWidth="1"/>
    <col min="20" max="23" width="4.7109375" style="1" customWidth="1"/>
    <col min="24" max="24" width="7.5703125" style="1" customWidth="1"/>
    <col min="25" max="25" width="4.7109375" style="1" customWidth="1"/>
    <col min="26" max="26" width="7.140625" style="1" customWidth="1"/>
    <col min="27" max="27" width="4.7109375" style="1" customWidth="1"/>
    <col min="28" max="28" width="9.140625" style="1" customWidth="1"/>
    <col min="29" max="16384" width="4.7109375" style="1"/>
  </cols>
  <sheetData>
    <row r="1" spans="1:48" ht="35.25" customHeight="1" x14ac:dyDescent="0.5">
      <c r="A1" s="503" t="s">
        <v>144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366"/>
      <c r="N1" s="366"/>
      <c r="O1" s="366"/>
      <c r="P1" s="366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48" ht="35.25" customHeight="1" x14ac:dyDescent="0.25">
      <c r="A2" s="554" t="s">
        <v>42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276"/>
      <c r="N2" s="277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</row>
    <row r="3" spans="1:48" ht="19.5" customHeight="1" x14ac:dyDescent="0.25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6"/>
      <c r="N3" s="277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</row>
    <row r="4" spans="1:48" ht="28.5" customHeight="1" thickBot="1" x14ac:dyDescent="0.3">
      <c r="B4" s="267"/>
      <c r="C4" s="268" t="s">
        <v>74</v>
      </c>
      <c r="D4" s="513">
        <f>'Consultant Estimate of Hours'!D4:R4</f>
        <v>0</v>
      </c>
      <c r="E4" s="592"/>
      <c r="F4" s="592"/>
      <c r="G4" s="592"/>
      <c r="H4" s="592"/>
      <c r="I4" s="592"/>
      <c r="J4" s="592"/>
      <c r="K4" s="27"/>
      <c r="L4" s="27"/>
      <c r="M4" s="277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</row>
    <row r="5" spans="1:48" ht="19.5" customHeight="1" thickBot="1" x14ac:dyDescent="0.3">
      <c r="B5" s="27"/>
      <c r="C5" s="8" t="s">
        <v>75</v>
      </c>
      <c r="D5" s="591">
        <f>'Consultant Estimate of Hours'!D5:N5</f>
        <v>0</v>
      </c>
      <c r="E5" s="591"/>
      <c r="F5" s="591"/>
      <c r="G5" s="591"/>
      <c r="H5" s="591"/>
      <c r="I5" s="591"/>
      <c r="J5" s="591"/>
      <c r="K5" s="3"/>
      <c r="L5" s="199"/>
      <c r="M5" s="200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</row>
    <row r="6" spans="1:48" ht="19.5" customHeight="1" thickBot="1" x14ac:dyDescent="0.3">
      <c r="B6" s="199"/>
      <c r="C6" s="268" t="s">
        <v>76</v>
      </c>
      <c r="D6" s="591">
        <f>'Consultant Estimate of Hours'!D6:N6</f>
        <v>0</v>
      </c>
      <c r="E6" s="591"/>
      <c r="F6" s="591"/>
      <c r="G6" s="591"/>
      <c r="H6" s="591"/>
      <c r="I6" s="591"/>
      <c r="J6" s="591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</row>
    <row r="7" spans="1:48" ht="19.5" customHeight="1" thickBot="1" x14ac:dyDescent="0.3">
      <c r="B7" s="199"/>
      <c r="C7" s="268" t="s">
        <v>77</v>
      </c>
      <c r="D7" s="509">
        <f>'Consultant Estimate of Hours'!D7:N7</f>
        <v>0</v>
      </c>
      <c r="E7" s="509"/>
      <c r="F7" s="509"/>
      <c r="G7" s="509"/>
      <c r="H7" s="509"/>
      <c r="I7" s="509"/>
      <c r="J7" s="509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</row>
    <row r="8" spans="1:48" ht="19.5" customHeight="1" thickBot="1" x14ac:dyDescent="0.3">
      <c r="B8" s="199"/>
      <c r="C8" s="268" t="s">
        <v>78</v>
      </c>
      <c r="D8" s="509">
        <f>'Consultant Estimate of Hours'!D8:N8</f>
        <v>0</v>
      </c>
      <c r="E8" s="509"/>
      <c r="F8" s="509"/>
      <c r="G8" s="509"/>
      <c r="H8" s="509"/>
      <c r="I8" s="509"/>
      <c r="J8" s="509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</row>
    <row r="9" spans="1:48" ht="19.5" customHeight="1" thickBot="1" x14ac:dyDescent="0.3">
      <c r="B9" s="269"/>
      <c r="C9" s="268" t="s">
        <v>80</v>
      </c>
      <c r="D9" s="509">
        <f>'Consultant Estimate of Hours'!D9:N9</f>
        <v>0</v>
      </c>
      <c r="E9" s="509"/>
      <c r="F9" s="509"/>
      <c r="G9" s="509"/>
      <c r="H9" s="509"/>
      <c r="I9" s="509"/>
      <c r="J9" s="509"/>
      <c r="K9" s="38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</row>
    <row r="10" spans="1:48" ht="19.5" customHeight="1" thickBot="1" x14ac:dyDescent="0.3">
      <c r="B10" s="269"/>
      <c r="C10" s="268" t="s">
        <v>79</v>
      </c>
      <c r="D10" s="509">
        <f>'Consultant Estimate of Hours'!D10:N10</f>
        <v>0</v>
      </c>
      <c r="E10" s="509"/>
      <c r="F10" s="509"/>
      <c r="G10" s="509"/>
      <c r="H10" s="509"/>
      <c r="I10" s="509"/>
      <c r="J10" s="509"/>
      <c r="K10" s="38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</row>
    <row r="11" spans="1:48" ht="19.5" customHeight="1" thickBot="1" x14ac:dyDescent="0.3">
      <c r="B11" s="269"/>
      <c r="C11" s="268" t="s">
        <v>82</v>
      </c>
      <c r="D11" s="509">
        <f>'Consultant Estimate of Hours'!D11:N11</f>
        <v>0</v>
      </c>
      <c r="E11" s="509"/>
      <c r="F11" s="509"/>
      <c r="G11" s="509"/>
      <c r="H11" s="509"/>
      <c r="I11" s="509"/>
      <c r="J11" s="509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</row>
    <row r="12" spans="1:48" ht="19.5" customHeight="1" thickBot="1" x14ac:dyDescent="0.3">
      <c r="B12" s="269"/>
      <c r="C12" s="268" t="s">
        <v>79</v>
      </c>
      <c r="D12" s="509">
        <f>'Consultant Estimate of Hours'!D12:N12</f>
        <v>0</v>
      </c>
      <c r="E12" s="509"/>
      <c r="F12" s="509"/>
      <c r="G12" s="509"/>
      <c r="H12" s="509"/>
      <c r="I12" s="509"/>
      <c r="J12" s="509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</row>
    <row r="13" spans="1:48" ht="19.5" customHeight="1" thickBot="1" x14ac:dyDescent="0.3">
      <c r="B13" s="269"/>
      <c r="C13" s="268" t="s">
        <v>146</v>
      </c>
      <c r="D13" s="509">
        <f>'Consultant Estimate of Hours'!D13:N13</f>
        <v>0</v>
      </c>
      <c r="E13" s="509"/>
      <c r="F13" s="509"/>
      <c r="G13" s="509"/>
      <c r="H13" s="509"/>
      <c r="I13" s="509"/>
      <c r="J13" s="509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</row>
    <row r="14" spans="1:48" ht="19.5" customHeight="1" thickBot="1" x14ac:dyDescent="0.3">
      <c r="B14" s="269"/>
      <c r="C14" s="268" t="s">
        <v>79</v>
      </c>
      <c r="D14" s="509">
        <f>'Consultant Estimate of Hours'!D14:N14</f>
        <v>0</v>
      </c>
      <c r="E14" s="509"/>
      <c r="F14" s="509"/>
      <c r="G14" s="509"/>
      <c r="H14" s="509"/>
      <c r="I14" s="509"/>
      <c r="J14" s="509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19.5" customHeight="1" thickBot="1" x14ac:dyDescent="0.3">
      <c r="B15" s="269"/>
      <c r="C15" s="270" t="s">
        <v>81</v>
      </c>
      <c r="D15" s="593">
        <f>'Consultant Estimate of Hours'!D15:N15</f>
        <v>0</v>
      </c>
      <c r="E15" s="593"/>
      <c r="F15" s="593"/>
      <c r="G15" s="593"/>
      <c r="H15" s="593"/>
      <c r="I15" s="593"/>
      <c r="J15" s="593"/>
      <c r="K15" s="39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</row>
    <row r="16" spans="1:48" ht="17.100000000000001" customHeight="1" x14ac:dyDescent="0.25">
      <c r="A16" s="267"/>
      <c r="B16" s="269"/>
      <c r="C16" s="269"/>
      <c r="D16" s="271"/>
      <c r="E16" s="271"/>
      <c r="F16" s="271"/>
      <c r="G16" s="271"/>
      <c r="H16" s="271"/>
      <c r="I16" s="271"/>
      <c r="J16" s="271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</row>
    <row r="17" spans="1:48" ht="17.100000000000001" customHeight="1" thickBot="1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</row>
    <row r="18" spans="1:48" s="45" customFormat="1" ht="16.5" customHeight="1" x14ac:dyDescent="0.25">
      <c r="A18" s="561" t="s">
        <v>72</v>
      </c>
      <c r="B18" s="562"/>
      <c r="C18" s="562"/>
      <c r="D18" s="562"/>
      <c r="E18" s="562"/>
      <c r="F18" s="562"/>
      <c r="G18" s="563"/>
      <c r="H18" s="594" t="s">
        <v>10</v>
      </c>
      <c r="I18" s="595"/>
      <c r="J18" s="596"/>
      <c r="K18" s="588" t="s">
        <v>3</v>
      </c>
      <c r="L18" s="586" t="s">
        <v>2</v>
      </c>
      <c r="M18" s="90"/>
      <c r="N18" s="200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</row>
    <row r="19" spans="1:48" ht="16.5" customHeight="1" x14ac:dyDescent="0.25">
      <c r="A19" s="272" t="s">
        <v>9</v>
      </c>
      <c r="B19" s="273"/>
      <c r="C19" s="273"/>
      <c r="D19" s="273"/>
      <c r="E19" s="273"/>
      <c r="F19" s="273"/>
      <c r="G19" s="273"/>
      <c r="H19" s="597"/>
      <c r="I19" s="598"/>
      <c r="J19" s="599"/>
      <c r="K19" s="589"/>
      <c r="L19" s="587"/>
      <c r="M19" s="90"/>
      <c r="N19" s="200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</row>
    <row r="20" spans="1:48" ht="16.5" customHeight="1" x14ac:dyDescent="0.2">
      <c r="A20" s="576" t="str">
        <f>'Labor Rates'!B20</f>
        <v>Principal</v>
      </c>
      <c r="B20" s="577"/>
      <c r="C20" s="577"/>
      <c r="D20" s="577"/>
      <c r="E20" s="577"/>
      <c r="F20" s="577"/>
      <c r="G20" s="578"/>
      <c r="H20" s="494">
        <f>'Consultant Estimate of Hours'!L33</f>
        <v>0</v>
      </c>
      <c r="I20" s="495"/>
      <c r="J20" s="496"/>
      <c r="K20" s="16">
        <f>'Labor Rates'!M20</f>
        <v>0</v>
      </c>
      <c r="L20" s="239">
        <f>H20*K20</f>
        <v>0</v>
      </c>
      <c r="M20" s="90"/>
      <c r="N20" s="200"/>
      <c r="O20" s="95">
        <v>1</v>
      </c>
      <c r="P20" s="342">
        <f>H20</f>
        <v>0</v>
      </c>
      <c r="Q20" s="95"/>
      <c r="R20" s="95"/>
      <c r="S20" s="95"/>
      <c r="T20" s="510"/>
      <c r="U20" s="510"/>
      <c r="V20" s="510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</row>
    <row r="21" spans="1:48" ht="16.5" customHeight="1" x14ac:dyDescent="0.2">
      <c r="A21" s="576" t="str">
        <f>'Labor Rates'!B21</f>
        <v>Registered Land Suveyor</v>
      </c>
      <c r="B21" s="577"/>
      <c r="C21" s="577"/>
      <c r="D21" s="577"/>
      <c r="E21" s="577"/>
      <c r="F21" s="577"/>
      <c r="G21" s="578"/>
      <c r="H21" s="494">
        <f>'Consultant Estimate of Hours'!M33</f>
        <v>0</v>
      </c>
      <c r="I21" s="495"/>
      <c r="J21" s="496"/>
      <c r="K21" s="16">
        <f>'Labor Rates'!M21</f>
        <v>0</v>
      </c>
      <c r="L21" s="239">
        <f t="shared" ref="L21:L29" si="0">H21*K21</f>
        <v>0</v>
      </c>
      <c r="M21" s="90"/>
      <c r="N21" s="200"/>
      <c r="O21" s="95">
        <v>1</v>
      </c>
      <c r="P21" s="342">
        <f t="shared" ref="P21:P30" si="1">H21</f>
        <v>0</v>
      </c>
      <c r="Q21" s="95"/>
      <c r="R21" s="95"/>
      <c r="S21" s="95"/>
      <c r="T21" s="510"/>
      <c r="U21" s="510"/>
      <c r="V21" s="510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</row>
    <row r="22" spans="1:48" ht="16.5" customHeight="1" x14ac:dyDescent="0.2">
      <c r="A22" s="576" t="str">
        <f>'Labor Rates'!B22</f>
        <v>Environmental Scientist</v>
      </c>
      <c r="B22" s="577"/>
      <c r="C22" s="577"/>
      <c r="D22" s="577"/>
      <c r="E22" s="577"/>
      <c r="F22" s="577"/>
      <c r="G22" s="578"/>
      <c r="H22" s="494">
        <f>'Consultant Estimate of Hours'!N33</f>
        <v>0</v>
      </c>
      <c r="I22" s="495"/>
      <c r="J22" s="496"/>
      <c r="K22" s="16">
        <f>'Labor Rates'!M22</f>
        <v>0</v>
      </c>
      <c r="L22" s="239">
        <f t="shared" si="0"/>
        <v>0</v>
      </c>
      <c r="M22" s="90"/>
      <c r="N22" s="200"/>
      <c r="O22" s="95">
        <v>1</v>
      </c>
      <c r="P22" s="342">
        <f t="shared" si="1"/>
        <v>0</v>
      </c>
      <c r="Q22" s="95"/>
      <c r="R22" s="95"/>
      <c r="S22" s="95"/>
      <c r="T22" s="95"/>
      <c r="U22" s="245"/>
      <c r="V22" s="245"/>
      <c r="W22" s="95"/>
      <c r="X22" s="100"/>
      <c r="Y22" s="95"/>
      <c r="Z22" s="100"/>
      <c r="AA22" s="95"/>
      <c r="AB22" s="100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</row>
    <row r="23" spans="1:48" ht="16.5" customHeight="1" x14ac:dyDescent="0.2">
      <c r="A23" s="576" t="str">
        <f>'Labor Rates'!B23</f>
        <v>Project Manager</v>
      </c>
      <c r="B23" s="577"/>
      <c r="C23" s="577"/>
      <c r="D23" s="577"/>
      <c r="E23" s="577"/>
      <c r="F23" s="577"/>
      <c r="G23" s="578"/>
      <c r="H23" s="494">
        <f>'Consultant Estimate of Hours'!O33</f>
        <v>0</v>
      </c>
      <c r="I23" s="495"/>
      <c r="J23" s="496"/>
      <c r="K23" s="16">
        <f>'Labor Rates'!M23</f>
        <v>0</v>
      </c>
      <c r="L23" s="239">
        <f t="shared" si="0"/>
        <v>0</v>
      </c>
      <c r="M23" s="90"/>
      <c r="N23" s="200"/>
      <c r="O23" s="95">
        <v>1</v>
      </c>
      <c r="P23" s="342">
        <f t="shared" si="1"/>
        <v>0</v>
      </c>
      <c r="Q23" s="95"/>
      <c r="R23" s="95"/>
      <c r="S23" s="95"/>
      <c r="T23" s="95"/>
      <c r="U23" s="245"/>
      <c r="V23" s="245"/>
      <c r="W23" s="95"/>
      <c r="X23" s="100"/>
      <c r="Y23" s="95"/>
      <c r="Z23" s="100"/>
      <c r="AA23" s="95"/>
      <c r="AB23" s="100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</row>
    <row r="24" spans="1:48" ht="16.5" customHeight="1" x14ac:dyDescent="0.2">
      <c r="A24" s="250" t="s">
        <v>113</v>
      </c>
      <c r="B24" s="251"/>
      <c r="C24" s="251"/>
      <c r="D24" s="251"/>
      <c r="E24" s="251"/>
      <c r="F24" s="251"/>
      <c r="G24" s="252"/>
      <c r="H24" s="494">
        <f>'Consultant Estimate of Hours'!P33</f>
        <v>0</v>
      </c>
      <c r="I24" s="495">
        <f>'Consultant Estimate of Hours'!P33</f>
        <v>0</v>
      </c>
      <c r="J24" s="496"/>
      <c r="K24" s="16">
        <f>'Labor Rates'!M24</f>
        <v>0</v>
      </c>
      <c r="L24" s="239">
        <f t="shared" si="0"/>
        <v>0</v>
      </c>
      <c r="M24" s="90"/>
      <c r="N24" s="200"/>
      <c r="O24" s="95">
        <v>1</v>
      </c>
      <c r="P24" s="342">
        <f t="shared" si="1"/>
        <v>0</v>
      </c>
      <c r="Q24" s="95"/>
      <c r="R24" s="95"/>
      <c r="S24" s="95"/>
      <c r="T24" s="95"/>
      <c r="U24" s="245"/>
      <c r="V24" s="245"/>
      <c r="W24" s="95"/>
      <c r="X24" s="100"/>
      <c r="Y24" s="95"/>
      <c r="Z24" s="100"/>
      <c r="AA24" s="95"/>
      <c r="AB24" s="100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</row>
    <row r="25" spans="1:48" ht="16.5" customHeight="1" x14ac:dyDescent="0.2">
      <c r="A25" s="576" t="str">
        <f>'Labor Rates'!B25</f>
        <v>Engineer</v>
      </c>
      <c r="B25" s="577"/>
      <c r="C25" s="577"/>
      <c r="D25" s="577"/>
      <c r="E25" s="577"/>
      <c r="F25" s="577"/>
      <c r="G25" s="578"/>
      <c r="H25" s="494">
        <f>'Consultant Estimate of Hours'!Q33</f>
        <v>0</v>
      </c>
      <c r="I25" s="495"/>
      <c r="J25" s="496"/>
      <c r="K25" s="16">
        <f>'Labor Rates'!M25</f>
        <v>0</v>
      </c>
      <c r="L25" s="239">
        <f t="shared" si="0"/>
        <v>0</v>
      </c>
      <c r="M25" s="90"/>
      <c r="N25" s="200"/>
      <c r="O25" s="95">
        <v>1</v>
      </c>
      <c r="P25" s="342">
        <f t="shared" si="1"/>
        <v>0</v>
      </c>
      <c r="Q25" s="95"/>
      <c r="R25" s="95"/>
      <c r="S25" s="95"/>
      <c r="T25" s="511"/>
      <c r="U25" s="511"/>
      <c r="V25" s="511"/>
      <c r="W25" s="95"/>
      <c r="X25" s="95"/>
      <c r="Y25" s="95"/>
      <c r="Z25" s="100"/>
      <c r="AA25" s="95"/>
      <c r="AB25" s="100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</row>
    <row r="26" spans="1:48" ht="16.5" customHeight="1" x14ac:dyDescent="0.2">
      <c r="A26" s="576" t="str">
        <f>'Labor Rates'!B26</f>
        <v>Senior Designer/Technician</v>
      </c>
      <c r="B26" s="577"/>
      <c r="C26" s="577"/>
      <c r="D26" s="577"/>
      <c r="E26" s="577"/>
      <c r="F26" s="577"/>
      <c r="G26" s="578"/>
      <c r="H26" s="494">
        <f>'Consultant Estimate of Hours'!R33</f>
        <v>0</v>
      </c>
      <c r="I26" s="495"/>
      <c r="J26" s="496"/>
      <c r="K26" s="16">
        <f>'Labor Rates'!M26</f>
        <v>0</v>
      </c>
      <c r="L26" s="239">
        <f t="shared" si="0"/>
        <v>0</v>
      </c>
      <c r="M26" s="90"/>
      <c r="N26" s="200"/>
      <c r="O26" s="95">
        <v>1</v>
      </c>
      <c r="P26" s="342">
        <f t="shared" si="1"/>
        <v>0</v>
      </c>
      <c r="Q26" s="95"/>
      <c r="R26" s="95"/>
      <c r="S26" s="95"/>
      <c r="T26" s="511"/>
      <c r="U26" s="511"/>
      <c r="V26" s="511"/>
      <c r="W26" s="95"/>
      <c r="X26" s="95"/>
      <c r="Y26" s="95"/>
      <c r="Z26" s="100"/>
      <c r="AA26" s="95"/>
      <c r="AB26" s="100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</row>
    <row r="27" spans="1:48" ht="16.5" customHeight="1" x14ac:dyDescent="0.2">
      <c r="A27" s="576" t="str">
        <f>'Labor Rates'!B27</f>
        <v>Administrative</v>
      </c>
      <c r="B27" s="577"/>
      <c r="C27" s="577"/>
      <c r="D27" s="577"/>
      <c r="E27" s="577"/>
      <c r="F27" s="577"/>
      <c r="G27" s="578"/>
      <c r="H27" s="494">
        <f>'Consultant Estimate of Hours'!S33</f>
        <v>0</v>
      </c>
      <c r="I27" s="495"/>
      <c r="J27" s="496"/>
      <c r="K27" s="16">
        <f>'Labor Rates'!M27</f>
        <v>0</v>
      </c>
      <c r="L27" s="239">
        <f t="shared" si="0"/>
        <v>0</v>
      </c>
      <c r="M27" s="90"/>
      <c r="N27" s="200"/>
      <c r="O27" s="95">
        <v>1</v>
      </c>
      <c r="P27" s="342">
        <f t="shared" si="1"/>
        <v>0</v>
      </c>
      <c r="Q27" s="95"/>
      <c r="R27" s="95"/>
      <c r="S27" s="95"/>
      <c r="T27" s="95"/>
      <c r="U27" s="95"/>
      <c r="V27" s="95"/>
      <c r="W27" s="95"/>
      <c r="X27" s="95"/>
      <c r="Y27" s="95"/>
      <c r="Z27" s="100"/>
      <c r="AA27" s="95"/>
      <c r="AB27" s="100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</row>
    <row r="28" spans="1:48" ht="16.5" customHeight="1" x14ac:dyDescent="0.2">
      <c r="A28" s="576" t="str">
        <f>'Labor Rates'!B28</f>
        <v xml:space="preserve">Survey Party Chief </v>
      </c>
      <c r="B28" s="577"/>
      <c r="C28" s="577"/>
      <c r="D28" s="577"/>
      <c r="E28" s="577"/>
      <c r="F28" s="577"/>
      <c r="G28" s="578"/>
      <c r="H28" s="494">
        <f>'Consultant Estimate of Hours'!T33</f>
        <v>0</v>
      </c>
      <c r="I28" s="495"/>
      <c r="J28" s="496"/>
      <c r="K28" s="16">
        <f>'Labor Rates'!M28</f>
        <v>0</v>
      </c>
      <c r="L28" s="239">
        <f t="shared" si="0"/>
        <v>0</v>
      </c>
      <c r="M28" s="90"/>
      <c r="N28" s="200"/>
      <c r="O28" s="95">
        <v>1</v>
      </c>
      <c r="P28" s="342">
        <f t="shared" si="1"/>
        <v>0</v>
      </c>
      <c r="Q28" s="95"/>
      <c r="R28" s="95"/>
      <c r="S28" s="95"/>
      <c r="T28" s="95"/>
      <c r="U28" s="95"/>
      <c r="V28" s="95"/>
      <c r="W28" s="95"/>
      <c r="X28" s="95"/>
      <c r="Y28" s="95"/>
      <c r="Z28" s="100"/>
      <c r="AA28" s="95"/>
      <c r="AB28" s="100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</row>
    <row r="29" spans="1:48" ht="16.5" customHeight="1" x14ac:dyDescent="0.2">
      <c r="A29" s="576" t="str">
        <f>'Labor Rates'!B29</f>
        <v>Surveyor I</v>
      </c>
      <c r="B29" s="577"/>
      <c r="C29" s="577"/>
      <c r="D29" s="577"/>
      <c r="E29" s="577"/>
      <c r="F29" s="577"/>
      <c r="G29" s="578"/>
      <c r="H29" s="494">
        <f>'Consultant Estimate of Hours'!U33</f>
        <v>0</v>
      </c>
      <c r="I29" s="495"/>
      <c r="J29" s="496"/>
      <c r="K29" s="16">
        <f>'Labor Rates'!M29</f>
        <v>0</v>
      </c>
      <c r="L29" s="239">
        <f t="shared" si="0"/>
        <v>0</v>
      </c>
      <c r="M29" s="90"/>
      <c r="N29" s="200"/>
      <c r="O29" s="95">
        <v>1</v>
      </c>
      <c r="P29" s="342">
        <f t="shared" si="1"/>
        <v>0</v>
      </c>
      <c r="Q29" s="95"/>
      <c r="R29" s="95"/>
      <c r="S29" s="95"/>
      <c r="T29" s="95"/>
      <c r="U29" s="95"/>
      <c r="V29" s="95"/>
      <c r="W29" s="95"/>
      <c r="X29" s="95"/>
      <c r="Y29" s="95"/>
      <c r="Z29" s="100"/>
      <c r="AA29" s="95"/>
      <c r="AB29" s="100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</row>
    <row r="30" spans="1:48" ht="16.5" customHeight="1" x14ac:dyDescent="0.2">
      <c r="A30" s="576" t="str">
        <f>'Labor Rates'!B30</f>
        <v>Structural Engineer</v>
      </c>
      <c r="B30" s="577"/>
      <c r="C30" s="577"/>
      <c r="D30" s="577"/>
      <c r="E30" s="577"/>
      <c r="F30" s="577"/>
      <c r="G30" s="578"/>
      <c r="H30" s="585">
        <f>'Consultant Estimate of Hours'!V33</f>
        <v>0</v>
      </c>
      <c r="I30" s="583"/>
      <c r="J30" s="584"/>
      <c r="K30" s="16">
        <f>'Labor Rates'!M30</f>
        <v>0</v>
      </c>
      <c r="L30" s="239">
        <f>H30*K30</f>
        <v>0</v>
      </c>
      <c r="M30" s="90"/>
      <c r="N30" s="200"/>
      <c r="O30" s="95">
        <v>1</v>
      </c>
      <c r="P30" s="342">
        <f t="shared" si="1"/>
        <v>0</v>
      </c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</row>
    <row r="31" spans="1:48" ht="16.5" customHeight="1" x14ac:dyDescent="0.2">
      <c r="A31" s="7"/>
      <c r="B31" s="5"/>
      <c r="C31" s="5"/>
      <c r="D31" s="5"/>
      <c r="E31" s="5"/>
      <c r="F31" s="5"/>
      <c r="G31" s="5"/>
      <c r="H31" s="582"/>
      <c r="I31" s="583"/>
      <c r="J31" s="584"/>
      <c r="K31" s="16"/>
      <c r="L31" s="239"/>
      <c r="M31" s="90"/>
      <c r="N31" s="200"/>
      <c r="O31" s="95">
        <f>SUM(O20:O30)</f>
        <v>11</v>
      </c>
      <c r="P31" s="342">
        <f>SUM(P20:P30)</f>
        <v>0</v>
      </c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</row>
    <row r="32" spans="1:48" s="20" customFormat="1" ht="16.5" customHeight="1" thickBot="1" x14ac:dyDescent="0.3">
      <c r="A32" s="229" t="s">
        <v>5</v>
      </c>
      <c r="B32" s="230"/>
      <c r="C32" s="230"/>
      <c r="D32" s="230"/>
      <c r="E32" s="230"/>
      <c r="F32" s="230"/>
      <c r="G32" s="230"/>
      <c r="H32" s="579">
        <f>SUM(H20:H31)</f>
        <v>0</v>
      </c>
      <c r="I32" s="580"/>
      <c r="J32" s="581"/>
      <c r="K32" s="230"/>
      <c r="L32" s="231">
        <f>SUM(L20:L30)</f>
        <v>0</v>
      </c>
      <c r="M32" s="90"/>
      <c r="N32" s="200"/>
      <c r="O32" s="95"/>
      <c r="P32" s="95"/>
      <c r="Q32" s="95"/>
      <c r="R32" s="95"/>
      <c r="S32" s="95"/>
      <c r="T32" s="510"/>
      <c r="U32" s="539"/>
      <c r="V32" s="539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</row>
    <row r="33" spans="1:48" ht="16.5" customHeight="1" thickBo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200"/>
      <c r="N33" s="200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</row>
    <row r="34" spans="1:48" s="45" customFormat="1" ht="16.5" customHeight="1" x14ac:dyDescent="0.25">
      <c r="A34" s="561" t="s">
        <v>11</v>
      </c>
      <c r="B34" s="562"/>
      <c r="C34" s="562"/>
      <c r="D34" s="562"/>
      <c r="E34" s="562"/>
      <c r="F34" s="562"/>
      <c r="G34" s="562"/>
      <c r="H34" s="562"/>
      <c r="I34" s="562"/>
      <c r="J34" s="562"/>
      <c r="K34" s="563"/>
      <c r="L34" s="216" t="s">
        <v>2</v>
      </c>
      <c r="M34" s="90"/>
      <c r="N34" s="200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</row>
    <row r="35" spans="1:48" ht="16.5" customHeight="1" x14ac:dyDescent="0.2">
      <c r="A35" s="12" t="s">
        <v>19</v>
      </c>
      <c r="B35" s="6"/>
      <c r="C35" s="6"/>
      <c r="D35" s="6"/>
      <c r="E35" s="6"/>
      <c r="F35" s="6"/>
      <c r="G35" s="6"/>
      <c r="H35" s="6"/>
      <c r="I35" s="6"/>
      <c r="J35" s="6"/>
      <c r="K35" s="11"/>
      <c r="L35" s="240">
        <f>'Direct Expenses'!O21</f>
        <v>0</v>
      </c>
      <c r="M35" s="90"/>
      <c r="N35" s="200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</row>
    <row r="36" spans="1:48" ht="16.5" customHeight="1" x14ac:dyDescent="0.2">
      <c r="A36" s="7" t="s">
        <v>20</v>
      </c>
      <c r="B36" s="6"/>
      <c r="C36" s="5"/>
      <c r="D36" s="5"/>
      <c r="E36" s="5"/>
      <c r="F36" s="5"/>
      <c r="G36" s="5"/>
      <c r="H36" s="5"/>
      <c r="I36" s="5"/>
      <c r="J36" s="5"/>
      <c r="K36" s="5"/>
      <c r="L36" s="239">
        <f>'Direct Expenses'!O30</f>
        <v>0</v>
      </c>
      <c r="M36" s="90"/>
      <c r="N36" s="200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</row>
    <row r="37" spans="1:48" ht="16.5" customHeight="1" x14ac:dyDescent="0.2">
      <c r="A37" s="7" t="s">
        <v>21</v>
      </c>
      <c r="B37" s="6"/>
      <c r="C37" s="5"/>
      <c r="D37" s="5"/>
      <c r="E37" s="5"/>
      <c r="F37" s="5"/>
      <c r="G37" s="5"/>
      <c r="H37" s="5"/>
      <c r="I37" s="5"/>
      <c r="J37" s="5"/>
      <c r="K37" s="5"/>
      <c r="L37" s="239">
        <f>'Direct Expenses'!O38</f>
        <v>0</v>
      </c>
      <c r="M37" s="90"/>
      <c r="N37" s="200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</row>
    <row r="38" spans="1:48" ht="16.5" customHeight="1" x14ac:dyDescent="0.2">
      <c r="A38" s="12" t="s">
        <v>22</v>
      </c>
      <c r="B38" s="6"/>
      <c r="C38" s="6"/>
      <c r="D38" s="6"/>
      <c r="E38" s="6"/>
      <c r="F38" s="6"/>
      <c r="G38" s="6"/>
      <c r="H38" s="6"/>
      <c r="I38" s="6"/>
      <c r="J38" s="6"/>
      <c r="K38" s="11"/>
      <c r="L38" s="240">
        <f>'Direct Expenses'!O44</f>
        <v>0</v>
      </c>
      <c r="M38" s="90"/>
      <c r="N38" s="200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</row>
    <row r="39" spans="1:48" ht="16.5" customHeight="1" x14ac:dyDescent="0.2">
      <c r="A39" s="7" t="s">
        <v>52</v>
      </c>
      <c r="B39" s="6"/>
      <c r="C39" s="5"/>
      <c r="D39" s="5"/>
      <c r="E39" s="5"/>
      <c r="F39" s="5"/>
      <c r="G39" s="5"/>
      <c r="H39" s="5"/>
      <c r="I39" s="5"/>
      <c r="J39" s="5"/>
      <c r="K39" s="5"/>
      <c r="L39" s="239">
        <f>'Direct Expenses'!O44</f>
        <v>0</v>
      </c>
      <c r="M39" s="90"/>
      <c r="N39" s="200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</row>
    <row r="40" spans="1:48" ht="16.5" customHeight="1" x14ac:dyDescent="0.2">
      <c r="A40" s="7"/>
      <c r="B40" s="6"/>
      <c r="C40" s="5"/>
      <c r="D40" s="5"/>
      <c r="E40" s="5"/>
      <c r="F40" s="5"/>
      <c r="G40" s="5"/>
      <c r="H40" s="5"/>
      <c r="I40" s="5"/>
      <c r="J40" s="5"/>
      <c r="K40" s="5"/>
      <c r="L40" s="239">
        <f>'Direct Expenses'!O49</f>
        <v>0</v>
      </c>
      <c r="M40" s="90"/>
      <c r="N40" s="200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</row>
    <row r="41" spans="1:48" s="20" customFormat="1" ht="16.5" customHeight="1" thickBot="1" x14ac:dyDescent="0.3">
      <c r="A41" s="237" t="s">
        <v>5</v>
      </c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74">
        <f>SUM(L35:L40)</f>
        <v>0</v>
      </c>
      <c r="M41" s="90"/>
      <c r="N41" s="200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</row>
    <row r="42" spans="1:48" ht="16.5" customHeight="1" thickBo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200"/>
      <c r="N42" s="200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</row>
    <row r="43" spans="1:48" s="45" customFormat="1" ht="16.5" customHeight="1" x14ac:dyDescent="0.25">
      <c r="A43" s="275" t="s">
        <v>51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16" t="s">
        <v>2</v>
      </c>
      <c r="M43" s="90"/>
      <c r="N43" s="200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</row>
    <row r="44" spans="1:48" ht="16.5" customHeight="1" x14ac:dyDescent="0.2">
      <c r="A44" s="7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239">
        <f>L32</f>
        <v>0</v>
      </c>
      <c r="M44" s="90"/>
      <c r="N44" s="200"/>
      <c r="O44" s="95"/>
      <c r="P44" s="95"/>
      <c r="Q44" s="95"/>
      <c r="R44" s="95"/>
      <c r="S44" s="95"/>
      <c r="T44" s="510"/>
      <c r="U44" s="539"/>
      <c r="V44" s="539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</row>
    <row r="45" spans="1:48" ht="16.5" customHeight="1" x14ac:dyDescent="0.2">
      <c r="A45" s="7" t="s">
        <v>6</v>
      </c>
      <c r="B45" s="5"/>
      <c r="C45" s="17">
        <f>'Labor Rates'!D34</f>
        <v>0</v>
      </c>
      <c r="D45" s="10"/>
      <c r="E45" s="10"/>
      <c r="F45" s="5"/>
      <c r="G45" s="5"/>
      <c r="H45" s="5"/>
      <c r="I45" s="5"/>
      <c r="J45" s="5"/>
      <c r="K45" s="5"/>
      <c r="L45" s="239">
        <f>L44*C45</f>
        <v>0</v>
      </c>
      <c r="M45" s="90"/>
      <c r="N45" s="200"/>
      <c r="O45" s="95"/>
      <c r="P45" s="95"/>
      <c r="Q45" s="95"/>
      <c r="R45" s="95"/>
      <c r="S45" s="95"/>
      <c r="T45" s="510"/>
      <c r="U45" s="539"/>
      <c r="V45" s="539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</row>
    <row r="46" spans="1:48" ht="16.5" customHeight="1" x14ac:dyDescent="0.2">
      <c r="A46" s="7" t="s">
        <v>50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239">
        <f>SUM(L44:L45)</f>
        <v>0</v>
      </c>
      <c r="M46" s="90"/>
      <c r="N46" s="200"/>
      <c r="O46" s="95"/>
      <c r="P46" s="95"/>
      <c r="Q46" s="95"/>
      <c r="R46" s="95"/>
      <c r="S46" s="95"/>
      <c r="T46" s="510"/>
      <c r="U46" s="539"/>
      <c r="V46" s="539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</row>
    <row r="47" spans="1:48" ht="16.5" customHeight="1" x14ac:dyDescent="0.2">
      <c r="A47" s="7" t="s">
        <v>25</v>
      </c>
      <c r="B47" s="5"/>
      <c r="C47" s="17">
        <f>'Labor Rates'!K34</f>
        <v>0</v>
      </c>
      <c r="D47" s="5"/>
      <c r="E47" s="5"/>
      <c r="F47" s="5"/>
      <c r="G47" s="5"/>
      <c r="H47" s="5"/>
      <c r="I47" s="5"/>
      <c r="J47" s="5"/>
      <c r="K47" s="5"/>
      <c r="L47" s="239">
        <f>(L44+L45)*C47</f>
        <v>0</v>
      </c>
      <c r="M47" s="90"/>
      <c r="N47" s="200"/>
      <c r="O47" s="95"/>
      <c r="P47" s="95"/>
      <c r="Q47" s="95"/>
      <c r="R47" s="95"/>
      <c r="S47" s="95"/>
      <c r="T47" s="510"/>
      <c r="U47" s="539"/>
      <c r="V47" s="539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</row>
    <row r="48" spans="1:48" ht="16.5" customHeight="1" x14ac:dyDescent="0.2">
      <c r="A48" s="253" t="s">
        <v>114</v>
      </c>
      <c r="B48" s="5"/>
      <c r="D48" s="5"/>
      <c r="E48" s="255">
        <f>'Labor Rates'!D35</f>
        <v>0</v>
      </c>
      <c r="F48" s="279" t="s">
        <v>115</v>
      </c>
      <c r="G48" s="5"/>
      <c r="H48" s="5"/>
      <c r="I48" s="5"/>
      <c r="J48" s="5"/>
      <c r="K48" s="5"/>
      <c r="L48" s="281">
        <f>ROUND(L44*E48,2)</f>
        <v>0</v>
      </c>
      <c r="M48" s="200"/>
      <c r="N48" s="95"/>
      <c r="O48" s="95"/>
      <c r="P48" s="95"/>
      <c r="Q48" s="95"/>
      <c r="R48" s="95"/>
      <c r="S48" s="245"/>
      <c r="T48" s="246"/>
      <c r="U48" s="246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</row>
    <row r="49" spans="1:48" ht="15" customHeight="1" x14ac:dyDescent="0.2">
      <c r="A49" s="7" t="s">
        <v>13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239">
        <f>+'Direct Expenses'!O51</f>
        <v>0</v>
      </c>
      <c r="M49" s="90"/>
      <c r="N49" s="200"/>
      <c r="O49" s="95"/>
      <c r="P49" s="95"/>
      <c r="Q49" s="95"/>
      <c r="R49" s="95"/>
      <c r="S49" s="95"/>
      <c r="T49" s="539"/>
      <c r="U49" s="539"/>
      <c r="V49" s="539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</row>
    <row r="50" spans="1:48" ht="16.5" customHeight="1" x14ac:dyDescent="0.2">
      <c r="A50" s="7"/>
      <c r="B50" s="5"/>
      <c r="C50" s="5"/>
      <c r="D50" s="5"/>
      <c r="E50" s="5"/>
      <c r="F50" s="5"/>
      <c r="G50" s="5"/>
      <c r="H50" s="5"/>
      <c r="I50" s="5"/>
      <c r="J50" s="5"/>
      <c r="K50" s="5"/>
      <c r="L50" s="239"/>
      <c r="M50" s="90"/>
      <c r="N50" s="200"/>
      <c r="O50" s="95"/>
      <c r="P50" s="95"/>
      <c r="Q50" s="95"/>
      <c r="R50" s="95"/>
      <c r="S50" s="95"/>
      <c r="T50" s="245"/>
      <c r="U50" s="246"/>
      <c r="V50" s="246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</row>
    <row r="51" spans="1:48" s="45" customFormat="1" ht="36" customHeight="1" thickBot="1" x14ac:dyDescent="0.3">
      <c r="A51" s="237" t="s">
        <v>23</v>
      </c>
      <c r="B51" s="280"/>
      <c r="C51" s="280"/>
      <c r="D51" s="280"/>
      <c r="E51" s="280"/>
      <c r="F51" s="238"/>
      <c r="G51" s="238"/>
      <c r="H51" s="238"/>
      <c r="I51" s="238"/>
      <c r="J51" s="238"/>
      <c r="K51" s="238"/>
      <c r="L51" s="274">
        <f>SUM(L46:L49)</f>
        <v>0</v>
      </c>
      <c r="M51" s="90"/>
      <c r="N51" s="200"/>
      <c r="O51" s="95"/>
      <c r="P51" s="95"/>
      <c r="Q51" s="95"/>
      <c r="R51" s="95"/>
      <c r="S51" s="95"/>
      <c r="T51" s="510"/>
      <c r="U51" s="539"/>
      <c r="V51" s="539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</row>
    <row r="52" spans="1:48" ht="16.5" customHeight="1" x14ac:dyDescent="0.2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200"/>
      <c r="N52" s="200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</row>
    <row r="53" spans="1:48" ht="16.5" customHeight="1" x14ac:dyDescent="0.2">
      <c r="A53" s="200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</row>
    <row r="54" spans="1:48" ht="16.5" customHeight="1" x14ac:dyDescent="0.2">
      <c r="A54" s="200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104"/>
      <c r="N54" s="200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</row>
    <row r="55" spans="1:48" ht="16.5" customHeight="1" x14ac:dyDescent="0.2">
      <c r="A55" s="200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104"/>
      <c r="N55" s="200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</row>
    <row r="56" spans="1:48" ht="16.5" customHeight="1" x14ac:dyDescent="0.2">
      <c r="A56" s="200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</row>
    <row r="57" spans="1:48" ht="16.5" customHeight="1" x14ac:dyDescent="0.2">
      <c r="A57" s="200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</row>
    <row r="58" spans="1:48" ht="16.5" customHeight="1" x14ac:dyDescent="0.2">
      <c r="A58" s="200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</row>
    <row r="59" spans="1:48" ht="16.5" customHeight="1" x14ac:dyDescent="0.2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</row>
    <row r="60" spans="1:48" ht="16.5" customHeight="1" x14ac:dyDescent="0.2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</row>
    <row r="61" spans="1:48" ht="16.5" customHeight="1" x14ac:dyDescent="0.2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</row>
    <row r="62" spans="1:48" x14ac:dyDescent="0.2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</row>
    <row r="63" spans="1:48" x14ac:dyDescent="0.2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</row>
    <row r="64" spans="1:48" x14ac:dyDescent="0.2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</row>
    <row r="65" spans="1:48" x14ac:dyDescent="0.2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</row>
    <row r="66" spans="1:48" x14ac:dyDescent="0.2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</row>
    <row r="67" spans="1:48" x14ac:dyDescent="0.2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</row>
    <row r="68" spans="1:48" x14ac:dyDescent="0.2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</row>
    <row r="69" spans="1:48" x14ac:dyDescent="0.2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</row>
    <row r="70" spans="1:48" x14ac:dyDescent="0.2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</row>
    <row r="71" spans="1:48" x14ac:dyDescent="0.2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</row>
    <row r="72" spans="1:48" x14ac:dyDescent="0.2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</row>
    <row r="73" spans="1:48" x14ac:dyDescent="0.2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</row>
    <row r="74" spans="1:48" x14ac:dyDescent="0.2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</row>
    <row r="75" spans="1:48" x14ac:dyDescent="0.2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</row>
    <row r="76" spans="1:48" x14ac:dyDescent="0.2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</row>
    <row r="77" spans="1:48" x14ac:dyDescent="0.2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</row>
    <row r="78" spans="1:48" x14ac:dyDescent="0.2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</row>
    <row r="79" spans="1:48" x14ac:dyDescent="0.2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</row>
    <row r="80" spans="1:48" x14ac:dyDescent="0.2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</row>
    <row r="81" spans="1:48" x14ac:dyDescent="0.2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</row>
    <row r="82" spans="1:48" x14ac:dyDescent="0.2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</row>
    <row r="83" spans="1:48" x14ac:dyDescent="0.2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</row>
    <row r="84" spans="1:48" x14ac:dyDescent="0.2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</row>
    <row r="85" spans="1:48" x14ac:dyDescent="0.2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</row>
    <row r="86" spans="1:48" x14ac:dyDescent="0.2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</row>
    <row r="87" spans="1:48" x14ac:dyDescent="0.2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</row>
    <row r="88" spans="1:48" x14ac:dyDescent="0.2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</row>
    <row r="89" spans="1:48" x14ac:dyDescent="0.2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</row>
    <row r="90" spans="1:48" x14ac:dyDescent="0.2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</row>
    <row r="91" spans="1:48" x14ac:dyDescent="0.2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</row>
    <row r="92" spans="1:48" x14ac:dyDescent="0.2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</row>
    <row r="93" spans="1:48" x14ac:dyDescent="0.2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</row>
    <row r="94" spans="1:48" x14ac:dyDescent="0.2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</row>
    <row r="95" spans="1:48" x14ac:dyDescent="0.2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</row>
    <row r="96" spans="1:48" x14ac:dyDescent="0.2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</row>
    <row r="97" spans="1:48" x14ac:dyDescent="0.2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</row>
    <row r="98" spans="1:48" x14ac:dyDescent="0.2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</row>
    <row r="99" spans="1:48" x14ac:dyDescent="0.2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</row>
    <row r="100" spans="1:48" x14ac:dyDescent="0.2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</row>
    <row r="101" spans="1:48" x14ac:dyDescent="0.2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</row>
    <row r="102" spans="1:48" x14ac:dyDescent="0.2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</row>
    <row r="103" spans="1:48" x14ac:dyDescent="0.2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</row>
    <row r="104" spans="1:48" x14ac:dyDescent="0.2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</row>
    <row r="105" spans="1:48" x14ac:dyDescent="0.2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</row>
    <row r="106" spans="1:48" x14ac:dyDescent="0.2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</row>
    <row r="107" spans="1:48" x14ac:dyDescent="0.2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</row>
    <row r="108" spans="1:48" x14ac:dyDescent="0.2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</row>
    <row r="109" spans="1:48" x14ac:dyDescent="0.2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</row>
    <row r="110" spans="1:48" x14ac:dyDescent="0.2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</row>
    <row r="111" spans="1:48" x14ac:dyDescent="0.2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</row>
    <row r="112" spans="1:48" x14ac:dyDescent="0.2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</row>
    <row r="113" spans="1:48" x14ac:dyDescent="0.2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</row>
    <row r="114" spans="1:48" x14ac:dyDescent="0.2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</row>
    <row r="115" spans="1:48" x14ac:dyDescent="0.2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</row>
    <row r="116" spans="1:48" x14ac:dyDescent="0.2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</row>
    <row r="117" spans="1:48" x14ac:dyDescent="0.2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</row>
    <row r="118" spans="1:48" x14ac:dyDescent="0.2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</row>
    <row r="119" spans="1:48" x14ac:dyDescent="0.2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</row>
    <row r="120" spans="1:48" x14ac:dyDescent="0.2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</row>
    <row r="121" spans="1:48" x14ac:dyDescent="0.2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</row>
    <row r="122" spans="1:48" x14ac:dyDescent="0.2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</row>
    <row r="123" spans="1:48" x14ac:dyDescent="0.2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</row>
    <row r="124" spans="1:48" x14ac:dyDescent="0.2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</row>
    <row r="125" spans="1:48" x14ac:dyDescent="0.2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</row>
    <row r="126" spans="1:48" x14ac:dyDescent="0.2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</row>
    <row r="127" spans="1:48" x14ac:dyDescent="0.2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</row>
    <row r="128" spans="1:48" x14ac:dyDescent="0.2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</row>
    <row r="129" spans="1:48" x14ac:dyDescent="0.2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</row>
    <row r="130" spans="1:48" x14ac:dyDescent="0.2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</row>
    <row r="131" spans="1:48" x14ac:dyDescent="0.2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</row>
    <row r="132" spans="1:48" x14ac:dyDescent="0.2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</row>
    <row r="133" spans="1:48" x14ac:dyDescent="0.2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</row>
    <row r="134" spans="1:48" x14ac:dyDescent="0.2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</row>
    <row r="135" spans="1:48" x14ac:dyDescent="0.2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</row>
    <row r="136" spans="1:48" x14ac:dyDescent="0.2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</row>
    <row r="137" spans="1:48" x14ac:dyDescent="0.2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</row>
    <row r="138" spans="1:48" x14ac:dyDescent="0.2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</row>
    <row r="139" spans="1:48" x14ac:dyDescent="0.2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</row>
    <row r="140" spans="1:48" x14ac:dyDescent="0.2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</row>
    <row r="141" spans="1:48" x14ac:dyDescent="0.2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</row>
    <row r="142" spans="1:48" x14ac:dyDescent="0.2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</row>
    <row r="143" spans="1:48" x14ac:dyDescent="0.2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</row>
    <row r="144" spans="1:48" x14ac:dyDescent="0.2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</row>
    <row r="145" spans="1:48" x14ac:dyDescent="0.2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</row>
    <row r="146" spans="1:48" x14ac:dyDescent="0.2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</row>
    <row r="147" spans="1:48" x14ac:dyDescent="0.2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</row>
    <row r="148" spans="1:48" x14ac:dyDescent="0.2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</row>
    <row r="149" spans="1:48" x14ac:dyDescent="0.2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</row>
    <row r="150" spans="1:48" x14ac:dyDescent="0.2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</row>
    <row r="151" spans="1:48" x14ac:dyDescent="0.2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</row>
    <row r="152" spans="1:48" x14ac:dyDescent="0.2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</row>
    <row r="153" spans="1:48" x14ac:dyDescent="0.2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</row>
    <row r="154" spans="1:48" x14ac:dyDescent="0.2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</row>
    <row r="155" spans="1:48" x14ac:dyDescent="0.2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</row>
    <row r="156" spans="1:48" x14ac:dyDescent="0.2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</row>
    <row r="157" spans="1:48" x14ac:dyDescent="0.2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</row>
    <row r="158" spans="1:48" x14ac:dyDescent="0.2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</row>
    <row r="159" spans="1:48" x14ac:dyDescent="0.2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</row>
    <row r="160" spans="1:48" x14ac:dyDescent="0.2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</row>
    <row r="161" spans="1:48" x14ac:dyDescent="0.2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</row>
    <row r="162" spans="1:48" x14ac:dyDescent="0.2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</row>
    <row r="163" spans="1:48" x14ac:dyDescent="0.2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</row>
    <row r="164" spans="1:48" x14ac:dyDescent="0.2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</row>
    <row r="165" spans="1:48" x14ac:dyDescent="0.2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</row>
    <row r="166" spans="1:48" x14ac:dyDescent="0.2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</row>
    <row r="167" spans="1:48" x14ac:dyDescent="0.2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</row>
    <row r="168" spans="1:48" x14ac:dyDescent="0.2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</row>
    <row r="169" spans="1:48" x14ac:dyDescent="0.2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</row>
    <row r="170" spans="1:48" x14ac:dyDescent="0.2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</row>
    <row r="171" spans="1:48" x14ac:dyDescent="0.2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</row>
    <row r="172" spans="1:48" x14ac:dyDescent="0.2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</row>
    <row r="173" spans="1:48" x14ac:dyDescent="0.2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</row>
    <row r="174" spans="1:48" x14ac:dyDescent="0.2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</row>
    <row r="175" spans="1:48" x14ac:dyDescent="0.2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</row>
    <row r="176" spans="1:48" x14ac:dyDescent="0.2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</row>
    <row r="177" spans="1:48" x14ac:dyDescent="0.2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</row>
    <row r="178" spans="1:48" x14ac:dyDescent="0.2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</row>
    <row r="179" spans="1:48" x14ac:dyDescent="0.2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</row>
    <row r="180" spans="1:48" x14ac:dyDescent="0.2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</row>
    <row r="181" spans="1:48" x14ac:dyDescent="0.2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</row>
    <row r="182" spans="1:48" x14ac:dyDescent="0.2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</row>
    <row r="183" spans="1:48" x14ac:dyDescent="0.2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</row>
    <row r="184" spans="1:48" x14ac:dyDescent="0.2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</row>
    <row r="185" spans="1:48" x14ac:dyDescent="0.2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</row>
    <row r="186" spans="1:48" x14ac:dyDescent="0.2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</row>
    <row r="187" spans="1:48" x14ac:dyDescent="0.2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</row>
    <row r="188" spans="1:48" x14ac:dyDescent="0.2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</row>
    <row r="189" spans="1:48" x14ac:dyDescent="0.2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</row>
    <row r="190" spans="1:48" x14ac:dyDescent="0.2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</row>
    <row r="191" spans="1:48" x14ac:dyDescent="0.2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</row>
    <row r="192" spans="1:48" x14ac:dyDescent="0.2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</row>
    <row r="193" spans="1:48" x14ac:dyDescent="0.2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</row>
    <row r="194" spans="1:48" x14ac:dyDescent="0.2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</row>
    <row r="195" spans="1:48" x14ac:dyDescent="0.2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</row>
    <row r="196" spans="1:48" x14ac:dyDescent="0.2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</row>
    <row r="197" spans="1:48" x14ac:dyDescent="0.2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</row>
    <row r="198" spans="1:48" x14ac:dyDescent="0.2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</row>
    <row r="199" spans="1:48" x14ac:dyDescent="0.2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</row>
    <row r="200" spans="1:48" x14ac:dyDescent="0.2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</row>
    <row r="201" spans="1:48" x14ac:dyDescent="0.2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</row>
    <row r="202" spans="1:48" x14ac:dyDescent="0.2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</row>
    <row r="203" spans="1:48" x14ac:dyDescent="0.2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</row>
    <row r="204" spans="1:48" x14ac:dyDescent="0.2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</row>
    <row r="205" spans="1:48" x14ac:dyDescent="0.2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</row>
    <row r="206" spans="1:48" x14ac:dyDescent="0.2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</row>
    <row r="207" spans="1:48" x14ac:dyDescent="0.2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</row>
    <row r="208" spans="1:48" x14ac:dyDescent="0.2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</row>
    <row r="209" spans="1:48" x14ac:dyDescent="0.2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</row>
    <row r="210" spans="1:48" x14ac:dyDescent="0.2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</row>
    <row r="211" spans="1:48" x14ac:dyDescent="0.2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</row>
    <row r="212" spans="1:48" x14ac:dyDescent="0.2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</row>
    <row r="213" spans="1:48" x14ac:dyDescent="0.2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</row>
    <row r="214" spans="1:48" x14ac:dyDescent="0.2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</row>
    <row r="215" spans="1:48" x14ac:dyDescent="0.2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</row>
    <row r="216" spans="1:48" x14ac:dyDescent="0.2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</row>
    <row r="217" spans="1:48" x14ac:dyDescent="0.2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</row>
    <row r="218" spans="1:48" x14ac:dyDescent="0.2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</row>
    <row r="219" spans="1:48" x14ac:dyDescent="0.2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</row>
    <row r="220" spans="1:48" x14ac:dyDescent="0.2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</row>
    <row r="221" spans="1:48" x14ac:dyDescent="0.2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</row>
    <row r="222" spans="1:48" x14ac:dyDescent="0.2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</row>
    <row r="223" spans="1:48" x14ac:dyDescent="0.2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</row>
    <row r="224" spans="1:48" x14ac:dyDescent="0.2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</row>
    <row r="225" spans="1:48" x14ac:dyDescent="0.2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</row>
    <row r="226" spans="1:48" x14ac:dyDescent="0.2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</row>
    <row r="227" spans="1:48" x14ac:dyDescent="0.2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</row>
    <row r="228" spans="1:48" x14ac:dyDescent="0.2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</row>
    <row r="229" spans="1:48" x14ac:dyDescent="0.2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</row>
    <row r="230" spans="1:48" x14ac:dyDescent="0.2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</row>
    <row r="231" spans="1:48" x14ac:dyDescent="0.2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</row>
    <row r="232" spans="1:48" x14ac:dyDescent="0.2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</row>
    <row r="233" spans="1:48" x14ac:dyDescent="0.2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</row>
    <row r="234" spans="1:48" x14ac:dyDescent="0.2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</row>
    <row r="235" spans="1:48" x14ac:dyDescent="0.2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</row>
    <row r="236" spans="1:48" x14ac:dyDescent="0.2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</row>
    <row r="237" spans="1:48" x14ac:dyDescent="0.2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</row>
    <row r="238" spans="1:48" x14ac:dyDescent="0.2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</row>
    <row r="239" spans="1:48" x14ac:dyDescent="0.2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</row>
    <row r="240" spans="1:48" x14ac:dyDescent="0.2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</row>
    <row r="241" spans="1:48" x14ac:dyDescent="0.2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</row>
    <row r="242" spans="1:48" x14ac:dyDescent="0.2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</row>
    <row r="243" spans="1:48" x14ac:dyDescent="0.2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</row>
    <row r="244" spans="1:48" x14ac:dyDescent="0.2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</row>
    <row r="245" spans="1:48" x14ac:dyDescent="0.2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</row>
    <row r="246" spans="1:48" x14ac:dyDescent="0.2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</row>
    <row r="247" spans="1:48" x14ac:dyDescent="0.2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</row>
    <row r="248" spans="1:48" x14ac:dyDescent="0.2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</row>
    <row r="249" spans="1:48" x14ac:dyDescent="0.2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</row>
    <row r="250" spans="1:48" x14ac:dyDescent="0.2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</row>
    <row r="251" spans="1:48" x14ac:dyDescent="0.2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</row>
    <row r="252" spans="1:48" x14ac:dyDescent="0.2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</row>
    <row r="253" spans="1:48" x14ac:dyDescent="0.2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</row>
    <row r="254" spans="1:48" x14ac:dyDescent="0.2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</row>
    <row r="255" spans="1:48" x14ac:dyDescent="0.2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</row>
    <row r="256" spans="1:48" x14ac:dyDescent="0.2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</row>
    <row r="257" spans="1:48" x14ac:dyDescent="0.2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</row>
    <row r="258" spans="1:48" x14ac:dyDescent="0.2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</row>
    <row r="259" spans="1:48" x14ac:dyDescent="0.2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</row>
    <row r="260" spans="1:48" x14ac:dyDescent="0.2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</row>
    <row r="261" spans="1:48" x14ac:dyDescent="0.2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</row>
    <row r="262" spans="1:48" x14ac:dyDescent="0.2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</row>
    <row r="263" spans="1:48" x14ac:dyDescent="0.2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</row>
    <row r="264" spans="1:48" x14ac:dyDescent="0.2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</row>
    <row r="265" spans="1:48" x14ac:dyDescent="0.2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</row>
    <row r="266" spans="1:48" x14ac:dyDescent="0.2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</row>
    <row r="267" spans="1:48" x14ac:dyDescent="0.2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</row>
    <row r="268" spans="1:48" x14ac:dyDescent="0.2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</row>
    <row r="269" spans="1:48" x14ac:dyDescent="0.2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</row>
    <row r="270" spans="1:48" x14ac:dyDescent="0.2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</row>
    <row r="271" spans="1:48" x14ac:dyDescent="0.2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</row>
    <row r="272" spans="1:48" x14ac:dyDescent="0.2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</row>
    <row r="273" spans="1:48" x14ac:dyDescent="0.2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</row>
    <row r="274" spans="1:48" x14ac:dyDescent="0.2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</row>
    <row r="275" spans="1:48" x14ac:dyDescent="0.2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</row>
    <row r="276" spans="1:48" x14ac:dyDescent="0.2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</row>
    <row r="277" spans="1:48" x14ac:dyDescent="0.2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</row>
    <row r="278" spans="1:48" x14ac:dyDescent="0.2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</row>
    <row r="279" spans="1:48" x14ac:dyDescent="0.2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</row>
    <row r="280" spans="1:48" x14ac:dyDescent="0.2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</row>
    <row r="281" spans="1:48" x14ac:dyDescent="0.2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</row>
    <row r="282" spans="1:48" x14ac:dyDescent="0.2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</row>
    <row r="283" spans="1:48" x14ac:dyDescent="0.2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</row>
    <row r="284" spans="1:48" x14ac:dyDescent="0.2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</row>
    <row r="285" spans="1:48" x14ac:dyDescent="0.2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</row>
    <row r="286" spans="1:48" x14ac:dyDescent="0.2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</row>
    <row r="287" spans="1:48" x14ac:dyDescent="0.2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</row>
    <row r="288" spans="1:48" x14ac:dyDescent="0.2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</row>
    <row r="289" spans="1:48" x14ac:dyDescent="0.2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</row>
    <row r="290" spans="1:48" x14ac:dyDescent="0.2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</row>
    <row r="291" spans="1:48" x14ac:dyDescent="0.2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</row>
    <row r="292" spans="1:48" x14ac:dyDescent="0.2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</row>
    <row r="293" spans="1:48" x14ac:dyDescent="0.2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</row>
    <row r="294" spans="1:48" x14ac:dyDescent="0.2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</row>
    <row r="295" spans="1:48" x14ac:dyDescent="0.2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</row>
    <row r="296" spans="1:48" x14ac:dyDescent="0.2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</row>
    <row r="297" spans="1:48" x14ac:dyDescent="0.2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</row>
    <row r="298" spans="1:48" x14ac:dyDescent="0.2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</row>
    <row r="299" spans="1:48" x14ac:dyDescent="0.2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</row>
    <row r="300" spans="1:48" x14ac:dyDescent="0.2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</row>
    <row r="301" spans="1:48" x14ac:dyDescent="0.2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</row>
    <row r="302" spans="1:48" x14ac:dyDescent="0.2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</row>
    <row r="303" spans="1:48" x14ac:dyDescent="0.2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</row>
    <row r="304" spans="1:48" x14ac:dyDescent="0.2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</row>
    <row r="305" spans="1:48" x14ac:dyDescent="0.2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</row>
    <row r="306" spans="1:48" x14ac:dyDescent="0.2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</row>
    <row r="307" spans="1:48" x14ac:dyDescent="0.2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</row>
    <row r="308" spans="1:48" x14ac:dyDescent="0.2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</row>
    <row r="309" spans="1:48" x14ac:dyDescent="0.2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</row>
    <row r="310" spans="1:48" x14ac:dyDescent="0.2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</row>
    <row r="311" spans="1:48" x14ac:dyDescent="0.2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</row>
    <row r="312" spans="1:48" x14ac:dyDescent="0.2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</row>
    <row r="313" spans="1:48" x14ac:dyDescent="0.2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</row>
    <row r="314" spans="1:48" x14ac:dyDescent="0.2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</row>
    <row r="315" spans="1:48" x14ac:dyDescent="0.2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</row>
    <row r="316" spans="1:48" x14ac:dyDescent="0.2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</row>
    <row r="317" spans="1:48" x14ac:dyDescent="0.2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</row>
    <row r="318" spans="1:48" x14ac:dyDescent="0.2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  <c r="AQ318" s="95"/>
      <c r="AR318" s="95"/>
      <c r="AS318" s="95"/>
      <c r="AT318" s="95"/>
      <c r="AU318" s="95"/>
      <c r="AV318" s="95"/>
    </row>
    <row r="319" spans="1:48" x14ac:dyDescent="0.2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</row>
    <row r="320" spans="1:48" x14ac:dyDescent="0.2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</row>
    <row r="321" spans="1:48" x14ac:dyDescent="0.2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</row>
    <row r="322" spans="1:48" x14ac:dyDescent="0.2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</row>
    <row r="323" spans="1:48" x14ac:dyDescent="0.2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</row>
    <row r="324" spans="1:48" x14ac:dyDescent="0.2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</row>
    <row r="325" spans="1:48" x14ac:dyDescent="0.2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</row>
    <row r="326" spans="1:48" x14ac:dyDescent="0.2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</row>
    <row r="327" spans="1:48" x14ac:dyDescent="0.2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</row>
    <row r="328" spans="1:48" x14ac:dyDescent="0.2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</row>
    <row r="329" spans="1:48" x14ac:dyDescent="0.2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</row>
    <row r="330" spans="1:48" x14ac:dyDescent="0.2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</row>
    <row r="331" spans="1:48" x14ac:dyDescent="0.2">
      <c r="A331" s="95"/>
      <c r="B331" s="95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</row>
    <row r="332" spans="1:48" x14ac:dyDescent="0.2">
      <c r="A332" s="95"/>
      <c r="B332" s="95"/>
      <c r="C332" s="95"/>
      <c r="D332" s="95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</row>
    <row r="333" spans="1:48" x14ac:dyDescent="0.2">
      <c r="A333" s="95"/>
      <c r="B333" s="95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</row>
    <row r="334" spans="1:48" x14ac:dyDescent="0.2">
      <c r="A334" s="95"/>
      <c r="B334" s="95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</row>
    <row r="335" spans="1:48" x14ac:dyDescent="0.2">
      <c r="A335" s="95"/>
      <c r="B335" s="95"/>
      <c r="C335" s="95"/>
      <c r="D335" s="95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</row>
    <row r="336" spans="1:48" x14ac:dyDescent="0.2">
      <c r="A336" s="95"/>
      <c r="B336" s="95"/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</row>
    <row r="337" spans="1:48" x14ac:dyDescent="0.2">
      <c r="A337" s="95"/>
      <c r="B337" s="95"/>
      <c r="C337" s="95"/>
      <c r="D337" s="95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</row>
    <row r="338" spans="1:48" x14ac:dyDescent="0.2">
      <c r="A338" s="95"/>
      <c r="B338" s="95"/>
      <c r="C338" s="95"/>
      <c r="D338" s="95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</row>
    <row r="339" spans="1:48" x14ac:dyDescent="0.2">
      <c r="A339" s="95"/>
      <c r="B339" s="95"/>
      <c r="C339" s="95"/>
      <c r="D339" s="95"/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</row>
    <row r="340" spans="1:48" x14ac:dyDescent="0.2">
      <c r="A340" s="95"/>
      <c r="B340" s="95"/>
      <c r="C340" s="95"/>
      <c r="D340" s="95"/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</row>
    <row r="341" spans="1:48" x14ac:dyDescent="0.2">
      <c r="A341" s="95"/>
      <c r="B341" s="95"/>
      <c r="C341" s="95"/>
      <c r="D341" s="95"/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</row>
    <row r="342" spans="1:48" x14ac:dyDescent="0.2">
      <c r="A342" s="95"/>
      <c r="B342" s="95"/>
      <c r="C342" s="95"/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</row>
    <row r="343" spans="1:48" x14ac:dyDescent="0.2">
      <c r="A343" s="95"/>
      <c r="B343" s="95"/>
      <c r="C343" s="95"/>
      <c r="D343" s="95"/>
      <c r="E343" s="95"/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  <c r="AA343" s="95"/>
      <c r="AB343" s="95"/>
      <c r="AC343" s="95"/>
      <c r="AD343" s="95"/>
      <c r="AE343" s="95"/>
      <c r="AF343" s="95"/>
      <c r="AG343" s="95"/>
      <c r="AH343" s="95"/>
      <c r="AI343" s="95"/>
      <c r="AJ343" s="95"/>
      <c r="AK343" s="95"/>
      <c r="AL343" s="95"/>
      <c r="AM343" s="95"/>
      <c r="AN343" s="95"/>
      <c r="AO343" s="95"/>
      <c r="AP343" s="95"/>
      <c r="AQ343" s="95"/>
      <c r="AR343" s="95"/>
      <c r="AS343" s="95"/>
      <c r="AT343" s="95"/>
      <c r="AU343" s="95"/>
      <c r="AV343" s="95"/>
    </row>
    <row r="344" spans="1:48" x14ac:dyDescent="0.2">
      <c r="A344" s="95"/>
      <c r="B344" s="95"/>
      <c r="C344" s="95"/>
      <c r="D344" s="95"/>
      <c r="E344" s="95"/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  <c r="AA344" s="95"/>
      <c r="AB344" s="95"/>
      <c r="AC344" s="95"/>
      <c r="AD344" s="95"/>
      <c r="AE344" s="95"/>
      <c r="AF344" s="95"/>
      <c r="AG344" s="95"/>
      <c r="AH344" s="95"/>
      <c r="AI344" s="95"/>
      <c r="AJ344" s="95"/>
      <c r="AK344" s="95"/>
      <c r="AL344" s="95"/>
      <c r="AM344" s="95"/>
      <c r="AN344" s="95"/>
      <c r="AO344" s="95"/>
      <c r="AP344" s="95"/>
      <c r="AQ344" s="95"/>
      <c r="AR344" s="95"/>
      <c r="AS344" s="95"/>
      <c r="AT344" s="95"/>
      <c r="AU344" s="95"/>
      <c r="AV344" s="95"/>
    </row>
    <row r="345" spans="1:48" x14ac:dyDescent="0.2">
      <c r="A345" s="95"/>
      <c r="B345" s="95"/>
      <c r="C345" s="95"/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95"/>
      <c r="AA345" s="95"/>
      <c r="AB345" s="95"/>
      <c r="AC345" s="95"/>
      <c r="AD345" s="95"/>
      <c r="AE345" s="95"/>
      <c r="AF345" s="95"/>
      <c r="AG345" s="95"/>
      <c r="AH345" s="95"/>
      <c r="AI345" s="95"/>
      <c r="AJ345" s="95"/>
      <c r="AK345" s="95"/>
      <c r="AL345" s="95"/>
      <c r="AM345" s="95"/>
      <c r="AN345" s="95"/>
      <c r="AO345" s="95"/>
      <c r="AP345" s="95"/>
      <c r="AQ345" s="95"/>
      <c r="AR345" s="95"/>
      <c r="AS345" s="95"/>
      <c r="AT345" s="95"/>
      <c r="AU345" s="95"/>
      <c r="AV345" s="95"/>
    </row>
    <row r="346" spans="1:48" x14ac:dyDescent="0.2">
      <c r="A346" s="95"/>
      <c r="B346" s="95"/>
      <c r="C346" s="95"/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5"/>
      <c r="Z346" s="95"/>
      <c r="AA346" s="95"/>
      <c r="AB346" s="95"/>
      <c r="AC346" s="95"/>
      <c r="AD346" s="95"/>
      <c r="AE346" s="95"/>
      <c r="AF346" s="95"/>
      <c r="AG346" s="95"/>
      <c r="AH346" s="95"/>
      <c r="AI346" s="95"/>
      <c r="AJ346" s="95"/>
      <c r="AK346" s="95"/>
      <c r="AL346" s="95"/>
      <c r="AM346" s="95"/>
      <c r="AN346" s="95"/>
      <c r="AO346" s="95"/>
      <c r="AP346" s="95"/>
      <c r="AQ346" s="95"/>
      <c r="AR346" s="95"/>
      <c r="AS346" s="95"/>
      <c r="AT346" s="95"/>
      <c r="AU346" s="95"/>
      <c r="AV346" s="95"/>
    </row>
    <row r="347" spans="1:48" x14ac:dyDescent="0.2">
      <c r="A347" s="95"/>
      <c r="B347" s="95"/>
      <c r="C347" s="95"/>
      <c r="D347" s="95"/>
      <c r="E347" s="95"/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  <c r="Z347" s="95"/>
      <c r="AA347" s="95"/>
      <c r="AB347" s="95"/>
      <c r="AC347" s="95"/>
      <c r="AD347" s="95"/>
      <c r="AE347" s="95"/>
      <c r="AF347" s="95"/>
      <c r="AG347" s="95"/>
      <c r="AH347" s="95"/>
      <c r="AI347" s="95"/>
      <c r="AJ347" s="95"/>
      <c r="AK347" s="95"/>
      <c r="AL347" s="95"/>
      <c r="AM347" s="95"/>
      <c r="AN347" s="95"/>
      <c r="AO347" s="95"/>
      <c r="AP347" s="95"/>
      <c r="AQ347" s="95"/>
      <c r="AR347" s="95"/>
      <c r="AS347" s="95"/>
      <c r="AT347" s="95"/>
      <c r="AU347" s="95"/>
      <c r="AV347" s="95"/>
    </row>
    <row r="348" spans="1:48" x14ac:dyDescent="0.2">
      <c r="A348" s="95"/>
      <c r="B348" s="95"/>
      <c r="C348" s="95"/>
      <c r="D348" s="95"/>
      <c r="E348" s="95"/>
      <c r="F348" s="95"/>
      <c r="G348" s="95"/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95"/>
      <c r="AA348" s="95"/>
      <c r="AB348" s="95"/>
      <c r="AC348" s="95"/>
      <c r="AD348" s="95"/>
      <c r="AE348" s="95"/>
      <c r="AF348" s="95"/>
      <c r="AG348" s="95"/>
      <c r="AH348" s="95"/>
      <c r="AI348" s="95"/>
      <c r="AJ348" s="95"/>
      <c r="AK348" s="95"/>
      <c r="AL348" s="95"/>
      <c r="AM348" s="95"/>
      <c r="AN348" s="95"/>
      <c r="AO348" s="95"/>
      <c r="AP348" s="95"/>
      <c r="AQ348" s="95"/>
      <c r="AR348" s="95"/>
      <c r="AS348" s="95"/>
      <c r="AT348" s="95"/>
      <c r="AU348" s="95"/>
      <c r="AV348" s="95"/>
    </row>
    <row r="349" spans="1:48" x14ac:dyDescent="0.2">
      <c r="A349" s="95"/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  <c r="AA349" s="95"/>
      <c r="AB349" s="95"/>
      <c r="AC349" s="95"/>
      <c r="AD349" s="95"/>
      <c r="AE349" s="95"/>
      <c r="AF349" s="95"/>
      <c r="AG349" s="95"/>
      <c r="AH349" s="95"/>
      <c r="AI349" s="95"/>
      <c r="AJ349" s="95"/>
      <c r="AK349" s="95"/>
      <c r="AL349" s="95"/>
      <c r="AM349" s="95"/>
      <c r="AN349" s="95"/>
      <c r="AO349" s="95"/>
      <c r="AP349" s="95"/>
      <c r="AQ349" s="95"/>
      <c r="AR349" s="95"/>
      <c r="AS349" s="95"/>
      <c r="AT349" s="95"/>
      <c r="AU349" s="95"/>
      <c r="AV349" s="95"/>
    </row>
    <row r="350" spans="1:48" x14ac:dyDescent="0.2">
      <c r="A350" s="95"/>
      <c r="B350" s="95"/>
      <c r="C350" s="95"/>
      <c r="D350" s="95"/>
      <c r="E350" s="95"/>
      <c r="F350" s="95"/>
      <c r="G350" s="95"/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  <c r="Z350" s="95"/>
      <c r="AA350" s="95"/>
      <c r="AB350" s="95"/>
      <c r="AC350" s="95"/>
      <c r="AD350" s="95"/>
      <c r="AE350" s="95"/>
      <c r="AF350" s="95"/>
      <c r="AG350" s="95"/>
      <c r="AH350" s="95"/>
      <c r="AI350" s="95"/>
      <c r="AJ350" s="95"/>
      <c r="AK350" s="95"/>
      <c r="AL350" s="95"/>
      <c r="AM350" s="95"/>
      <c r="AN350" s="95"/>
      <c r="AO350" s="95"/>
      <c r="AP350" s="95"/>
      <c r="AQ350" s="95"/>
      <c r="AR350" s="95"/>
      <c r="AS350" s="95"/>
      <c r="AT350" s="95"/>
      <c r="AU350" s="95"/>
      <c r="AV350" s="95"/>
    </row>
    <row r="351" spans="1:48" x14ac:dyDescent="0.2">
      <c r="A351" s="95"/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  <c r="AA351" s="95"/>
      <c r="AB351" s="95"/>
      <c r="AC351" s="95"/>
      <c r="AD351" s="95"/>
      <c r="AE351" s="95"/>
      <c r="AF351" s="95"/>
      <c r="AG351" s="95"/>
      <c r="AH351" s="95"/>
      <c r="AI351" s="95"/>
      <c r="AJ351" s="95"/>
      <c r="AK351" s="95"/>
      <c r="AL351" s="95"/>
      <c r="AM351" s="95"/>
      <c r="AN351" s="95"/>
      <c r="AO351" s="95"/>
      <c r="AP351" s="95"/>
      <c r="AQ351" s="95"/>
      <c r="AR351" s="95"/>
      <c r="AS351" s="95"/>
      <c r="AT351" s="95"/>
      <c r="AU351" s="95"/>
      <c r="AV351" s="95"/>
    </row>
    <row r="352" spans="1:48" x14ac:dyDescent="0.2">
      <c r="A352" s="95"/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  <c r="AA352" s="95"/>
      <c r="AB352" s="95"/>
      <c r="AC352" s="95"/>
      <c r="AD352" s="95"/>
      <c r="AE352" s="95"/>
      <c r="AF352" s="95"/>
      <c r="AG352" s="95"/>
      <c r="AH352" s="95"/>
      <c r="AI352" s="95"/>
      <c r="AJ352" s="95"/>
      <c r="AK352" s="95"/>
      <c r="AL352" s="95"/>
      <c r="AM352" s="95"/>
      <c r="AN352" s="95"/>
      <c r="AO352" s="95"/>
      <c r="AP352" s="95"/>
      <c r="AQ352" s="95"/>
      <c r="AR352" s="95"/>
      <c r="AS352" s="95"/>
      <c r="AT352" s="95"/>
      <c r="AU352" s="95"/>
      <c r="AV352" s="95"/>
    </row>
    <row r="353" spans="1:48" x14ac:dyDescent="0.2">
      <c r="A353" s="95"/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  <c r="AA353" s="95"/>
      <c r="AB353" s="95"/>
      <c r="AC353" s="95"/>
      <c r="AD353" s="95"/>
      <c r="AE353" s="95"/>
      <c r="AF353" s="95"/>
      <c r="AG353" s="95"/>
      <c r="AH353" s="95"/>
      <c r="AI353" s="95"/>
      <c r="AJ353" s="95"/>
      <c r="AK353" s="95"/>
      <c r="AL353" s="95"/>
      <c r="AM353" s="95"/>
      <c r="AN353" s="95"/>
      <c r="AO353" s="95"/>
      <c r="AP353" s="95"/>
      <c r="AQ353" s="95"/>
      <c r="AR353" s="95"/>
      <c r="AS353" s="95"/>
      <c r="AT353" s="95"/>
      <c r="AU353" s="95"/>
      <c r="AV353" s="95"/>
    </row>
    <row r="354" spans="1:48" x14ac:dyDescent="0.2">
      <c r="A354" s="95"/>
      <c r="B354" s="95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95"/>
      <c r="AA354" s="95"/>
      <c r="AB354" s="95"/>
      <c r="AC354" s="95"/>
      <c r="AD354" s="95"/>
      <c r="AE354" s="95"/>
      <c r="AF354" s="95"/>
      <c r="AG354" s="95"/>
      <c r="AH354" s="95"/>
      <c r="AI354" s="95"/>
      <c r="AJ354" s="95"/>
      <c r="AK354" s="95"/>
      <c r="AL354" s="95"/>
      <c r="AM354" s="95"/>
      <c r="AN354" s="95"/>
      <c r="AO354" s="95"/>
      <c r="AP354" s="95"/>
      <c r="AQ354" s="95"/>
      <c r="AR354" s="95"/>
      <c r="AS354" s="95"/>
      <c r="AT354" s="95"/>
      <c r="AU354" s="95"/>
      <c r="AV354" s="95"/>
    </row>
    <row r="355" spans="1:48" x14ac:dyDescent="0.2">
      <c r="A355" s="95"/>
      <c r="B355" s="95"/>
      <c r="C355" s="95"/>
      <c r="D355" s="95"/>
      <c r="E355" s="95"/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  <c r="Z355" s="95"/>
      <c r="AA355" s="95"/>
      <c r="AB355" s="95"/>
      <c r="AC355" s="95"/>
      <c r="AD355" s="95"/>
      <c r="AE355" s="95"/>
      <c r="AF355" s="95"/>
      <c r="AG355" s="95"/>
      <c r="AH355" s="95"/>
      <c r="AI355" s="95"/>
      <c r="AJ355" s="95"/>
      <c r="AK355" s="95"/>
      <c r="AL355" s="95"/>
      <c r="AM355" s="95"/>
      <c r="AN355" s="95"/>
      <c r="AO355" s="95"/>
      <c r="AP355" s="95"/>
      <c r="AQ355" s="95"/>
      <c r="AR355" s="95"/>
      <c r="AS355" s="95"/>
      <c r="AT355" s="95"/>
      <c r="AU355" s="95"/>
      <c r="AV355" s="95"/>
    </row>
    <row r="356" spans="1:48" x14ac:dyDescent="0.2">
      <c r="A356" s="95"/>
      <c r="B356" s="95"/>
      <c r="C356" s="95"/>
      <c r="D356" s="95"/>
      <c r="E356" s="95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  <c r="Z356" s="95"/>
      <c r="AA356" s="95"/>
      <c r="AB356" s="95"/>
      <c r="AC356" s="95"/>
      <c r="AD356" s="95"/>
      <c r="AE356" s="95"/>
      <c r="AF356" s="95"/>
      <c r="AG356" s="95"/>
      <c r="AH356" s="95"/>
      <c r="AI356" s="95"/>
      <c r="AJ356" s="95"/>
      <c r="AK356" s="95"/>
      <c r="AL356" s="95"/>
      <c r="AM356" s="95"/>
      <c r="AN356" s="95"/>
      <c r="AO356" s="95"/>
      <c r="AP356" s="95"/>
      <c r="AQ356" s="95"/>
      <c r="AR356" s="95"/>
      <c r="AS356" s="95"/>
      <c r="AT356" s="95"/>
      <c r="AU356" s="95"/>
      <c r="AV356" s="95"/>
    </row>
    <row r="357" spans="1:48" x14ac:dyDescent="0.2">
      <c r="A357" s="95"/>
      <c r="B357" s="95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  <c r="Z357" s="95"/>
      <c r="AA357" s="95"/>
      <c r="AB357" s="95"/>
      <c r="AC357" s="95"/>
      <c r="AD357" s="95"/>
      <c r="AE357" s="95"/>
      <c r="AF357" s="95"/>
      <c r="AG357" s="95"/>
      <c r="AH357" s="95"/>
      <c r="AI357" s="95"/>
      <c r="AJ357" s="95"/>
      <c r="AK357" s="95"/>
      <c r="AL357" s="95"/>
      <c r="AM357" s="95"/>
      <c r="AN357" s="95"/>
      <c r="AO357" s="95"/>
      <c r="AP357" s="95"/>
      <c r="AQ357" s="95"/>
      <c r="AR357" s="95"/>
      <c r="AS357" s="95"/>
      <c r="AT357" s="95"/>
      <c r="AU357" s="95"/>
      <c r="AV357" s="95"/>
    </row>
    <row r="358" spans="1:48" x14ac:dyDescent="0.2">
      <c r="A358" s="95"/>
      <c r="B358" s="95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95"/>
      <c r="AA358" s="95"/>
      <c r="AB358" s="95"/>
      <c r="AC358" s="95"/>
      <c r="AD358" s="95"/>
      <c r="AE358" s="95"/>
      <c r="AF358" s="95"/>
      <c r="AG358" s="95"/>
      <c r="AH358" s="95"/>
      <c r="AI358" s="95"/>
      <c r="AJ358" s="95"/>
      <c r="AK358" s="95"/>
      <c r="AL358" s="95"/>
      <c r="AM358" s="95"/>
      <c r="AN358" s="95"/>
      <c r="AO358" s="95"/>
      <c r="AP358" s="95"/>
      <c r="AQ358" s="95"/>
      <c r="AR358" s="95"/>
      <c r="AS358" s="95"/>
      <c r="AT358" s="95"/>
      <c r="AU358" s="95"/>
      <c r="AV358" s="95"/>
    </row>
    <row r="359" spans="1:48" x14ac:dyDescent="0.2">
      <c r="A359" s="95"/>
      <c r="B359" s="95"/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95"/>
      <c r="X359" s="95"/>
      <c r="Y359" s="95"/>
      <c r="Z359" s="95"/>
      <c r="AA359" s="95"/>
      <c r="AB359" s="95"/>
      <c r="AC359" s="95"/>
      <c r="AD359" s="95"/>
      <c r="AE359" s="95"/>
      <c r="AF359" s="95"/>
      <c r="AG359" s="95"/>
      <c r="AH359" s="95"/>
      <c r="AI359" s="95"/>
      <c r="AJ359" s="95"/>
      <c r="AK359" s="95"/>
      <c r="AL359" s="95"/>
      <c r="AM359" s="95"/>
      <c r="AN359" s="95"/>
      <c r="AO359" s="95"/>
      <c r="AP359" s="95"/>
      <c r="AQ359" s="95"/>
      <c r="AR359" s="95"/>
      <c r="AS359" s="95"/>
      <c r="AT359" s="95"/>
      <c r="AU359" s="95"/>
      <c r="AV359" s="95"/>
    </row>
    <row r="360" spans="1:48" x14ac:dyDescent="0.2">
      <c r="A360" s="95"/>
      <c r="B360" s="95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5"/>
      <c r="Z360" s="95"/>
      <c r="AA360" s="95"/>
      <c r="AB360" s="95"/>
      <c r="AC360" s="95"/>
      <c r="AD360" s="95"/>
      <c r="AE360" s="95"/>
      <c r="AF360" s="95"/>
      <c r="AG360" s="95"/>
      <c r="AH360" s="95"/>
      <c r="AI360" s="95"/>
      <c r="AJ360" s="95"/>
      <c r="AK360" s="95"/>
      <c r="AL360" s="95"/>
      <c r="AM360" s="95"/>
      <c r="AN360" s="95"/>
      <c r="AO360" s="95"/>
      <c r="AP360" s="95"/>
      <c r="AQ360" s="95"/>
      <c r="AR360" s="95"/>
      <c r="AS360" s="95"/>
      <c r="AT360" s="95"/>
      <c r="AU360" s="95"/>
      <c r="AV360" s="95"/>
    </row>
    <row r="361" spans="1:48" x14ac:dyDescent="0.2">
      <c r="A361" s="95"/>
      <c r="B361" s="95"/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  <c r="Z361" s="95"/>
      <c r="AA361" s="95"/>
      <c r="AB361" s="95"/>
      <c r="AC361" s="95"/>
      <c r="AD361" s="95"/>
      <c r="AE361" s="95"/>
      <c r="AF361" s="95"/>
      <c r="AG361" s="95"/>
      <c r="AH361" s="95"/>
      <c r="AI361" s="95"/>
      <c r="AJ361" s="95"/>
      <c r="AK361" s="95"/>
      <c r="AL361" s="95"/>
      <c r="AM361" s="95"/>
      <c r="AN361" s="95"/>
      <c r="AO361" s="95"/>
      <c r="AP361" s="95"/>
      <c r="AQ361" s="95"/>
      <c r="AR361" s="95"/>
      <c r="AS361" s="95"/>
      <c r="AT361" s="95"/>
      <c r="AU361" s="95"/>
      <c r="AV361" s="95"/>
    </row>
    <row r="362" spans="1:48" x14ac:dyDescent="0.2">
      <c r="A362" s="95"/>
      <c r="B362" s="95"/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  <c r="Z362" s="95"/>
      <c r="AA362" s="95"/>
      <c r="AB362" s="95"/>
      <c r="AC362" s="95"/>
      <c r="AD362" s="95"/>
      <c r="AE362" s="95"/>
      <c r="AF362" s="95"/>
      <c r="AG362" s="95"/>
      <c r="AH362" s="95"/>
      <c r="AI362" s="95"/>
      <c r="AJ362" s="95"/>
      <c r="AK362" s="95"/>
      <c r="AL362" s="95"/>
      <c r="AM362" s="95"/>
      <c r="AN362" s="95"/>
      <c r="AO362" s="95"/>
      <c r="AP362" s="95"/>
      <c r="AQ362" s="95"/>
      <c r="AR362" s="95"/>
      <c r="AS362" s="95"/>
      <c r="AT362" s="95"/>
      <c r="AU362" s="95"/>
      <c r="AV362" s="95"/>
    </row>
    <row r="363" spans="1:48" x14ac:dyDescent="0.2">
      <c r="A363" s="95"/>
      <c r="B363" s="95"/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  <c r="AA363" s="95"/>
      <c r="AB363" s="95"/>
      <c r="AC363" s="95"/>
      <c r="AD363" s="95"/>
      <c r="AE363" s="95"/>
      <c r="AF363" s="95"/>
      <c r="AG363" s="95"/>
      <c r="AH363" s="95"/>
      <c r="AI363" s="95"/>
      <c r="AJ363" s="95"/>
      <c r="AK363" s="95"/>
      <c r="AL363" s="95"/>
      <c r="AM363" s="95"/>
      <c r="AN363" s="95"/>
      <c r="AO363" s="95"/>
      <c r="AP363" s="95"/>
      <c r="AQ363" s="95"/>
      <c r="AR363" s="95"/>
      <c r="AS363" s="95"/>
      <c r="AT363" s="95"/>
      <c r="AU363" s="95"/>
      <c r="AV363" s="95"/>
    </row>
    <row r="364" spans="1:48" x14ac:dyDescent="0.2">
      <c r="A364" s="95"/>
      <c r="B364" s="95"/>
      <c r="C364" s="95"/>
      <c r="D364" s="95"/>
      <c r="E364" s="95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  <c r="Z364" s="95"/>
      <c r="AA364" s="95"/>
      <c r="AB364" s="95"/>
      <c r="AC364" s="95"/>
      <c r="AD364" s="95"/>
      <c r="AE364" s="95"/>
      <c r="AF364" s="95"/>
      <c r="AG364" s="95"/>
      <c r="AH364" s="95"/>
      <c r="AI364" s="95"/>
      <c r="AJ364" s="95"/>
      <c r="AK364" s="95"/>
      <c r="AL364" s="95"/>
      <c r="AM364" s="95"/>
      <c r="AN364" s="95"/>
      <c r="AO364" s="95"/>
      <c r="AP364" s="95"/>
      <c r="AQ364" s="95"/>
      <c r="AR364" s="95"/>
      <c r="AS364" s="95"/>
      <c r="AT364" s="95"/>
      <c r="AU364" s="95"/>
      <c r="AV364" s="95"/>
    </row>
    <row r="365" spans="1:48" x14ac:dyDescent="0.2">
      <c r="A365" s="95"/>
      <c r="B365" s="95"/>
      <c r="C365" s="95"/>
      <c r="D365" s="95"/>
      <c r="E365" s="95"/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95"/>
      <c r="X365" s="95"/>
      <c r="Y365" s="95"/>
      <c r="Z365" s="95"/>
      <c r="AA365" s="95"/>
      <c r="AB365" s="95"/>
      <c r="AC365" s="95"/>
      <c r="AD365" s="95"/>
      <c r="AE365" s="95"/>
      <c r="AF365" s="95"/>
      <c r="AG365" s="95"/>
      <c r="AH365" s="95"/>
      <c r="AI365" s="95"/>
      <c r="AJ365" s="95"/>
      <c r="AK365" s="95"/>
      <c r="AL365" s="95"/>
      <c r="AM365" s="95"/>
      <c r="AN365" s="95"/>
      <c r="AO365" s="95"/>
      <c r="AP365" s="95"/>
      <c r="AQ365" s="95"/>
      <c r="AR365" s="95"/>
      <c r="AS365" s="95"/>
      <c r="AT365" s="95"/>
      <c r="AU365" s="95"/>
      <c r="AV365" s="95"/>
    </row>
    <row r="366" spans="1:48" x14ac:dyDescent="0.2">
      <c r="A366" s="95"/>
      <c r="B366" s="95"/>
      <c r="C366" s="95"/>
      <c r="D366" s="95"/>
      <c r="E366" s="95"/>
      <c r="F366" s="95"/>
      <c r="G366" s="95"/>
      <c r="H366" s="95"/>
      <c r="I366" s="95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95"/>
      <c r="X366" s="95"/>
      <c r="Y366" s="95"/>
      <c r="Z366" s="95"/>
      <c r="AA366" s="95"/>
      <c r="AB366" s="95"/>
      <c r="AC366" s="95"/>
      <c r="AD366" s="95"/>
      <c r="AE366" s="95"/>
      <c r="AF366" s="95"/>
      <c r="AG366" s="95"/>
      <c r="AH366" s="95"/>
      <c r="AI366" s="95"/>
      <c r="AJ366" s="95"/>
      <c r="AK366" s="95"/>
      <c r="AL366" s="95"/>
      <c r="AM366" s="95"/>
      <c r="AN366" s="95"/>
      <c r="AO366" s="95"/>
      <c r="AP366" s="95"/>
      <c r="AQ366" s="95"/>
      <c r="AR366" s="95"/>
      <c r="AS366" s="95"/>
      <c r="AT366" s="95"/>
      <c r="AU366" s="95"/>
      <c r="AV366" s="95"/>
    </row>
    <row r="367" spans="1:48" x14ac:dyDescent="0.2">
      <c r="A367" s="95"/>
      <c r="B367" s="95"/>
      <c r="C367" s="95"/>
      <c r="D367" s="95"/>
      <c r="E367" s="95"/>
      <c r="F367" s="95"/>
      <c r="G367" s="95"/>
      <c r="H367" s="95"/>
      <c r="I367" s="95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95"/>
      <c r="X367" s="95"/>
      <c r="Y367" s="95"/>
      <c r="Z367" s="95"/>
      <c r="AA367" s="95"/>
      <c r="AB367" s="95"/>
      <c r="AC367" s="95"/>
      <c r="AD367" s="95"/>
      <c r="AE367" s="95"/>
      <c r="AF367" s="95"/>
      <c r="AG367" s="95"/>
      <c r="AH367" s="95"/>
      <c r="AI367" s="95"/>
      <c r="AJ367" s="95"/>
      <c r="AK367" s="95"/>
      <c r="AL367" s="95"/>
      <c r="AM367" s="95"/>
      <c r="AN367" s="95"/>
      <c r="AO367" s="95"/>
      <c r="AP367" s="95"/>
      <c r="AQ367" s="95"/>
      <c r="AR367" s="95"/>
      <c r="AS367" s="95"/>
      <c r="AT367" s="95"/>
      <c r="AU367" s="95"/>
      <c r="AV367" s="95"/>
    </row>
    <row r="368" spans="1:48" x14ac:dyDescent="0.2">
      <c r="A368" s="95"/>
      <c r="B368" s="95"/>
      <c r="C368" s="95"/>
      <c r="D368" s="95"/>
      <c r="E368" s="95"/>
      <c r="F368" s="95"/>
      <c r="G368" s="95"/>
      <c r="H368" s="95"/>
      <c r="I368" s="95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5"/>
      <c r="Z368" s="95"/>
      <c r="AA368" s="95"/>
      <c r="AB368" s="95"/>
      <c r="AC368" s="95"/>
      <c r="AD368" s="95"/>
      <c r="AE368" s="95"/>
      <c r="AF368" s="95"/>
      <c r="AG368" s="95"/>
      <c r="AH368" s="95"/>
      <c r="AI368" s="95"/>
      <c r="AJ368" s="95"/>
      <c r="AK368" s="95"/>
      <c r="AL368" s="95"/>
      <c r="AM368" s="95"/>
      <c r="AN368" s="95"/>
      <c r="AO368" s="95"/>
      <c r="AP368" s="95"/>
      <c r="AQ368" s="95"/>
      <c r="AR368" s="95"/>
      <c r="AS368" s="95"/>
      <c r="AT368" s="95"/>
      <c r="AU368" s="95"/>
      <c r="AV368" s="95"/>
    </row>
    <row r="369" spans="1:48" x14ac:dyDescent="0.2">
      <c r="A369" s="95"/>
      <c r="B369" s="95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95"/>
      <c r="X369" s="95"/>
      <c r="Y369" s="95"/>
      <c r="Z369" s="95"/>
      <c r="AA369" s="95"/>
      <c r="AB369" s="95"/>
      <c r="AC369" s="95"/>
      <c r="AD369" s="95"/>
      <c r="AE369" s="95"/>
      <c r="AF369" s="95"/>
      <c r="AG369" s="95"/>
      <c r="AH369" s="95"/>
      <c r="AI369" s="95"/>
      <c r="AJ369" s="95"/>
      <c r="AK369" s="95"/>
      <c r="AL369" s="95"/>
      <c r="AM369" s="95"/>
      <c r="AN369" s="95"/>
      <c r="AO369" s="95"/>
      <c r="AP369" s="95"/>
      <c r="AQ369" s="95"/>
      <c r="AR369" s="95"/>
      <c r="AS369" s="95"/>
      <c r="AT369" s="95"/>
      <c r="AU369" s="95"/>
      <c r="AV369" s="95"/>
    </row>
    <row r="370" spans="1:48" x14ac:dyDescent="0.2">
      <c r="A370" s="95"/>
      <c r="B370" s="95"/>
      <c r="C370" s="95"/>
      <c r="D370" s="95"/>
      <c r="E370" s="95"/>
      <c r="F370" s="95"/>
      <c r="G370" s="95"/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5"/>
      <c r="Z370" s="95"/>
      <c r="AA370" s="95"/>
      <c r="AB370" s="95"/>
      <c r="AC370" s="95"/>
      <c r="AD370" s="95"/>
      <c r="AE370" s="95"/>
      <c r="AF370" s="95"/>
      <c r="AG370" s="95"/>
      <c r="AH370" s="95"/>
      <c r="AI370" s="95"/>
      <c r="AJ370" s="95"/>
      <c r="AK370" s="95"/>
      <c r="AL370" s="95"/>
      <c r="AM370" s="95"/>
      <c r="AN370" s="95"/>
      <c r="AO370" s="95"/>
      <c r="AP370" s="95"/>
      <c r="AQ370" s="95"/>
      <c r="AR370" s="95"/>
      <c r="AS370" s="95"/>
      <c r="AT370" s="95"/>
      <c r="AU370" s="95"/>
      <c r="AV370" s="95"/>
    </row>
    <row r="371" spans="1:48" x14ac:dyDescent="0.2">
      <c r="A371" s="95"/>
      <c r="B371" s="95"/>
      <c r="C371" s="95"/>
      <c r="D371" s="95"/>
      <c r="E371" s="95"/>
      <c r="F371" s="95"/>
      <c r="G371" s="95"/>
      <c r="H371" s="95"/>
      <c r="I371" s="95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95"/>
      <c r="X371" s="95"/>
      <c r="Y371" s="95"/>
      <c r="Z371" s="95"/>
      <c r="AA371" s="95"/>
      <c r="AB371" s="95"/>
      <c r="AC371" s="95"/>
      <c r="AD371" s="95"/>
      <c r="AE371" s="95"/>
      <c r="AF371" s="95"/>
      <c r="AG371" s="95"/>
      <c r="AH371" s="95"/>
      <c r="AI371" s="95"/>
      <c r="AJ371" s="95"/>
      <c r="AK371" s="95"/>
      <c r="AL371" s="95"/>
      <c r="AM371" s="95"/>
      <c r="AN371" s="95"/>
      <c r="AO371" s="95"/>
      <c r="AP371" s="95"/>
      <c r="AQ371" s="95"/>
      <c r="AR371" s="95"/>
      <c r="AS371" s="95"/>
      <c r="AT371" s="95"/>
      <c r="AU371" s="95"/>
      <c r="AV371" s="95"/>
    </row>
    <row r="372" spans="1:48" x14ac:dyDescent="0.2">
      <c r="A372" s="95"/>
      <c r="B372" s="95"/>
      <c r="C372" s="95"/>
      <c r="D372" s="95"/>
      <c r="E372" s="95"/>
      <c r="F372" s="95"/>
      <c r="G372" s="95"/>
      <c r="H372" s="95"/>
      <c r="I372" s="95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95"/>
      <c r="X372" s="95"/>
      <c r="Y372" s="95"/>
      <c r="Z372" s="95"/>
      <c r="AA372" s="95"/>
      <c r="AB372" s="95"/>
      <c r="AC372" s="95"/>
      <c r="AD372" s="95"/>
      <c r="AE372" s="95"/>
      <c r="AF372" s="95"/>
      <c r="AG372" s="95"/>
      <c r="AH372" s="95"/>
      <c r="AI372" s="95"/>
      <c r="AJ372" s="95"/>
      <c r="AK372" s="95"/>
      <c r="AL372" s="95"/>
      <c r="AM372" s="95"/>
      <c r="AN372" s="95"/>
      <c r="AO372" s="95"/>
      <c r="AP372" s="95"/>
      <c r="AQ372" s="95"/>
      <c r="AR372" s="95"/>
      <c r="AS372" s="95"/>
      <c r="AT372" s="95"/>
      <c r="AU372" s="95"/>
      <c r="AV372" s="95"/>
    </row>
    <row r="373" spans="1:48" x14ac:dyDescent="0.2">
      <c r="A373" s="95"/>
      <c r="B373" s="95"/>
      <c r="C373" s="95"/>
      <c r="D373" s="95"/>
      <c r="E373" s="95"/>
      <c r="F373" s="95"/>
      <c r="G373" s="95"/>
      <c r="H373" s="95"/>
      <c r="I373" s="95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  <c r="Z373" s="95"/>
      <c r="AA373" s="95"/>
      <c r="AB373" s="95"/>
      <c r="AC373" s="95"/>
      <c r="AD373" s="95"/>
      <c r="AE373" s="95"/>
      <c r="AF373" s="95"/>
      <c r="AG373" s="95"/>
      <c r="AH373" s="95"/>
      <c r="AI373" s="95"/>
      <c r="AJ373" s="95"/>
      <c r="AK373" s="95"/>
      <c r="AL373" s="95"/>
      <c r="AM373" s="95"/>
      <c r="AN373" s="95"/>
      <c r="AO373" s="95"/>
      <c r="AP373" s="95"/>
      <c r="AQ373" s="95"/>
      <c r="AR373" s="95"/>
      <c r="AS373" s="95"/>
      <c r="AT373" s="95"/>
      <c r="AU373" s="95"/>
      <c r="AV373" s="95"/>
    </row>
    <row r="374" spans="1:48" x14ac:dyDescent="0.2">
      <c r="A374" s="95"/>
      <c r="B374" s="95"/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95"/>
      <c r="W374" s="95"/>
      <c r="X374" s="95"/>
      <c r="Y374" s="95"/>
      <c r="Z374" s="95"/>
      <c r="AA374" s="95"/>
      <c r="AB374" s="95"/>
      <c r="AC374" s="95"/>
      <c r="AD374" s="95"/>
      <c r="AE374" s="95"/>
      <c r="AF374" s="95"/>
      <c r="AG374" s="95"/>
      <c r="AH374" s="95"/>
      <c r="AI374" s="95"/>
      <c r="AJ374" s="95"/>
      <c r="AK374" s="95"/>
      <c r="AL374" s="95"/>
      <c r="AM374" s="95"/>
      <c r="AN374" s="95"/>
      <c r="AO374" s="95"/>
      <c r="AP374" s="95"/>
      <c r="AQ374" s="95"/>
      <c r="AR374" s="95"/>
      <c r="AS374" s="95"/>
      <c r="AT374" s="95"/>
      <c r="AU374" s="95"/>
      <c r="AV374" s="95"/>
    </row>
    <row r="375" spans="1:48" x14ac:dyDescent="0.2">
      <c r="A375" s="95"/>
      <c r="B375" s="95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95"/>
      <c r="W375" s="95"/>
      <c r="X375" s="95"/>
      <c r="Y375" s="95"/>
      <c r="Z375" s="95"/>
      <c r="AA375" s="95"/>
      <c r="AB375" s="95"/>
      <c r="AC375" s="95"/>
      <c r="AD375" s="95"/>
      <c r="AE375" s="95"/>
      <c r="AF375" s="95"/>
      <c r="AG375" s="95"/>
      <c r="AH375" s="95"/>
      <c r="AI375" s="95"/>
      <c r="AJ375" s="95"/>
      <c r="AK375" s="95"/>
      <c r="AL375" s="95"/>
      <c r="AM375" s="95"/>
      <c r="AN375" s="95"/>
      <c r="AO375" s="95"/>
      <c r="AP375" s="95"/>
      <c r="AQ375" s="95"/>
      <c r="AR375" s="95"/>
      <c r="AS375" s="95"/>
      <c r="AT375" s="95"/>
      <c r="AU375" s="95"/>
      <c r="AV375" s="95"/>
    </row>
    <row r="376" spans="1:48" x14ac:dyDescent="0.2">
      <c r="A376" s="95"/>
      <c r="B376" s="95"/>
      <c r="C376" s="95"/>
      <c r="D376" s="95"/>
      <c r="E376" s="95"/>
      <c r="F376" s="95"/>
      <c r="G376" s="95"/>
      <c r="H376" s="95"/>
      <c r="I376" s="95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95"/>
      <c r="W376" s="95"/>
      <c r="X376" s="95"/>
      <c r="Y376" s="95"/>
      <c r="Z376" s="95"/>
      <c r="AA376" s="95"/>
      <c r="AB376" s="95"/>
      <c r="AC376" s="95"/>
      <c r="AD376" s="95"/>
      <c r="AE376" s="95"/>
      <c r="AF376" s="95"/>
      <c r="AG376" s="95"/>
      <c r="AH376" s="95"/>
      <c r="AI376" s="95"/>
      <c r="AJ376" s="95"/>
      <c r="AK376" s="95"/>
      <c r="AL376" s="95"/>
      <c r="AM376" s="95"/>
      <c r="AN376" s="95"/>
      <c r="AO376" s="95"/>
      <c r="AP376" s="95"/>
      <c r="AQ376" s="95"/>
      <c r="AR376" s="95"/>
      <c r="AS376" s="95"/>
      <c r="AT376" s="95"/>
      <c r="AU376" s="95"/>
      <c r="AV376" s="95"/>
    </row>
    <row r="377" spans="1:48" x14ac:dyDescent="0.2">
      <c r="A377" s="95"/>
      <c r="B377" s="95"/>
      <c r="C377" s="95"/>
      <c r="D377" s="95"/>
      <c r="E377" s="95"/>
      <c r="F377" s="95"/>
      <c r="G377" s="95"/>
      <c r="H377" s="95"/>
      <c r="I377" s="95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5"/>
      <c r="Z377" s="95"/>
      <c r="AA377" s="95"/>
      <c r="AB377" s="95"/>
      <c r="AC377" s="95"/>
      <c r="AD377" s="95"/>
      <c r="AE377" s="95"/>
      <c r="AF377" s="95"/>
      <c r="AG377" s="95"/>
      <c r="AH377" s="95"/>
      <c r="AI377" s="95"/>
      <c r="AJ377" s="95"/>
      <c r="AK377" s="95"/>
      <c r="AL377" s="95"/>
      <c r="AM377" s="95"/>
      <c r="AN377" s="95"/>
      <c r="AO377" s="95"/>
      <c r="AP377" s="95"/>
      <c r="AQ377" s="95"/>
      <c r="AR377" s="95"/>
      <c r="AS377" s="95"/>
      <c r="AT377" s="95"/>
      <c r="AU377" s="95"/>
      <c r="AV377" s="95"/>
    </row>
    <row r="378" spans="1:48" x14ac:dyDescent="0.2">
      <c r="A378" s="95"/>
      <c r="B378" s="95"/>
      <c r="C378" s="95"/>
      <c r="D378" s="95"/>
      <c r="E378" s="95"/>
      <c r="F378" s="95"/>
      <c r="G378" s="95"/>
      <c r="H378" s="95"/>
      <c r="I378" s="95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95"/>
      <c r="X378" s="95"/>
      <c r="Y378" s="95"/>
      <c r="Z378" s="95"/>
      <c r="AA378" s="95"/>
      <c r="AB378" s="95"/>
      <c r="AC378" s="95"/>
      <c r="AD378" s="95"/>
      <c r="AE378" s="95"/>
      <c r="AF378" s="95"/>
      <c r="AG378" s="95"/>
      <c r="AH378" s="95"/>
      <c r="AI378" s="95"/>
      <c r="AJ378" s="95"/>
      <c r="AK378" s="95"/>
      <c r="AL378" s="95"/>
      <c r="AM378" s="95"/>
      <c r="AN378" s="95"/>
      <c r="AO378" s="95"/>
      <c r="AP378" s="95"/>
      <c r="AQ378" s="95"/>
      <c r="AR378" s="95"/>
      <c r="AS378" s="95"/>
      <c r="AT378" s="95"/>
      <c r="AU378" s="95"/>
      <c r="AV378" s="95"/>
    </row>
    <row r="379" spans="1:48" x14ac:dyDescent="0.2">
      <c r="A379" s="95"/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5"/>
      <c r="Z379" s="95"/>
      <c r="AA379" s="95"/>
      <c r="AB379" s="95"/>
      <c r="AC379" s="95"/>
      <c r="AD379" s="95"/>
      <c r="AE379" s="95"/>
      <c r="AF379" s="95"/>
      <c r="AG379" s="95"/>
      <c r="AH379" s="95"/>
      <c r="AI379" s="95"/>
      <c r="AJ379" s="95"/>
      <c r="AK379" s="95"/>
      <c r="AL379" s="95"/>
      <c r="AM379" s="95"/>
      <c r="AN379" s="95"/>
      <c r="AO379" s="95"/>
      <c r="AP379" s="95"/>
      <c r="AQ379" s="95"/>
      <c r="AR379" s="95"/>
      <c r="AS379" s="95"/>
      <c r="AT379" s="95"/>
      <c r="AU379" s="95"/>
      <c r="AV379" s="95"/>
    </row>
    <row r="380" spans="1:48" x14ac:dyDescent="0.2">
      <c r="A380" s="95"/>
      <c r="B380" s="95"/>
      <c r="C380" s="95"/>
      <c r="D380" s="95"/>
      <c r="E380" s="95"/>
      <c r="F380" s="95"/>
      <c r="G380" s="95"/>
      <c r="H380" s="95"/>
      <c r="I380" s="95"/>
      <c r="J380" s="95"/>
      <c r="K380" s="95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95"/>
      <c r="W380" s="95"/>
      <c r="X380" s="95"/>
      <c r="Y380" s="95"/>
      <c r="Z380" s="95"/>
      <c r="AA380" s="95"/>
      <c r="AB380" s="95"/>
      <c r="AC380" s="95"/>
      <c r="AD380" s="95"/>
      <c r="AE380" s="95"/>
      <c r="AF380" s="95"/>
      <c r="AG380" s="95"/>
      <c r="AH380" s="95"/>
      <c r="AI380" s="95"/>
      <c r="AJ380" s="95"/>
      <c r="AK380" s="95"/>
      <c r="AL380" s="95"/>
      <c r="AM380" s="95"/>
      <c r="AN380" s="95"/>
      <c r="AO380" s="95"/>
      <c r="AP380" s="95"/>
      <c r="AQ380" s="95"/>
      <c r="AR380" s="95"/>
      <c r="AS380" s="95"/>
      <c r="AT380" s="95"/>
      <c r="AU380" s="95"/>
      <c r="AV380" s="95"/>
    </row>
    <row r="381" spans="1:48" x14ac:dyDescent="0.2">
      <c r="A381" s="95"/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95"/>
      <c r="W381" s="95"/>
      <c r="X381" s="95"/>
      <c r="Y381" s="95"/>
      <c r="Z381" s="95"/>
      <c r="AA381" s="95"/>
      <c r="AB381" s="95"/>
      <c r="AC381" s="95"/>
      <c r="AD381" s="95"/>
      <c r="AE381" s="95"/>
      <c r="AF381" s="95"/>
      <c r="AG381" s="95"/>
      <c r="AH381" s="95"/>
      <c r="AI381" s="95"/>
      <c r="AJ381" s="95"/>
      <c r="AK381" s="95"/>
      <c r="AL381" s="95"/>
      <c r="AM381" s="95"/>
      <c r="AN381" s="95"/>
      <c r="AO381" s="95"/>
      <c r="AP381" s="95"/>
      <c r="AQ381" s="95"/>
      <c r="AR381" s="95"/>
      <c r="AS381" s="95"/>
      <c r="AT381" s="95"/>
      <c r="AU381" s="95"/>
      <c r="AV381" s="95"/>
    </row>
    <row r="382" spans="1:48" x14ac:dyDescent="0.2">
      <c r="A382" s="95"/>
      <c r="B382" s="95"/>
      <c r="C382" s="95"/>
      <c r="D382" s="95"/>
      <c r="E382" s="95"/>
      <c r="F382" s="95"/>
      <c r="G382" s="95"/>
      <c r="H382" s="95"/>
      <c r="I382" s="95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95"/>
      <c r="X382" s="95"/>
      <c r="Y382" s="95"/>
      <c r="Z382" s="95"/>
      <c r="AA382" s="95"/>
      <c r="AB382" s="95"/>
      <c r="AC382" s="95"/>
      <c r="AD382" s="95"/>
      <c r="AE382" s="95"/>
      <c r="AF382" s="95"/>
      <c r="AG382" s="95"/>
      <c r="AH382" s="95"/>
      <c r="AI382" s="95"/>
      <c r="AJ382" s="95"/>
      <c r="AK382" s="95"/>
      <c r="AL382" s="95"/>
      <c r="AM382" s="95"/>
      <c r="AN382" s="95"/>
      <c r="AO382" s="95"/>
      <c r="AP382" s="95"/>
      <c r="AQ382" s="95"/>
      <c r="AR382" s="95"/>
      <c r="AS382" s="95"/>
      <c r="AT382" s="95"/>
      <c r="AU382" s="95"/>
      <c r="AV382" s="95"/>
    </row>
    <row r="383" spans="1:48" x14ac:dyDescent="0.2">
      <c r="A383" s="95"/>
      <c r="B383" s="95"/>
      <c r="C383" s="95"/>
      <c r="D383" s="95"/>
      <c r="E383" s="95"/>
      <c r="F383" s="95"/>
      <c r="G383" s="95"/>
      <c r="H383" s="95"/>
      <c r="I383" s="95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  <c r="Z383" s="95"/>
      <c r="AA383" s="95"/>
      <c r="AB383" s="95"/>
      <c r="AC383" s="95"/>
      <c r="AD383" s="95"/>
      <c r="AE383" s="95"/>
      <c r="AF383" s="95"/>
      <c r="AG383" s="95"/>
      <c r="AH383" s="95"/>
      <c r="AI383" s="95"/>
      <c r="AJ383" s="95"/>
      <c r="AK383" s="95"/>
      <c r="AL383" s="95"/>
      <c r="AM383" s="95"/>
      <c r="AN383" s="95"/>
      <c r="AO383" s="95"/>
      <c r="AP383" s="95"/>
      <c r="AQ383" s="95"/>
      <c r="AR383" s="95"/>
      <c r="AS383" s="95"/>
      <c r="AT383" s="95"/>
      <c r="AU383" s="95"/>
      <c r="AV383" s="95"/>
    </row>
    <row r="384" spans="1:48" x14ac:dyDescent="0.2">
      <c r="A384" s="95"/>
      <c r="B384" s="95"/>
      <c r="C384" s="95"/>
      <c r="D384" s="95"/>
      <c r="E384" s="95"/>
      <c r="F384" s="95"/>
      <c r="G384" s="95"/>
      <c r="H384" s="95"/>
      <c r="I384" s="95"/>
      <c r="J384" s="95"/>
      <c r="K384" s="95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95"/>
      <c r="W384" s="95"/>
      <c r="X384" s="95"/>
      <c r="Y384" s="95"/>
      <c r="Z384" s="95"/>
      <c r="AA384" s="95"/>
      <c r="AB384" s="95"/>
      <c r="AC384" s="95"/>
      <c r="AD384" s="95"/>
      <c r="AE384" s="95"/>
      <c r="AF384" s="95"/>
      <c r="AG384" s="95"/>
      <c r="AH384" s="95"/>
      <c r="AI384" s="95"/>
      <c r="AJ384" s="95"/>
      <c r="AK384" s="95"/>
      <c r="AL384" s="95"/>
      <c r="AM384" s="95"/>
      <c r="AN384" s="95"/>
      <c r="AO384" s="95"/>
      <c r="AP384" s="95"/>
      <c r="AQ384" s="95"/>
      <c r="AR384" s="95"/>
      <c r="AS384" s="95"/>
      <c r="AT384" s="95"/>
      <c r="AU384" s="95"/>
      <c r="AV384" s="95"/>
    </row>
    <row r="385" spans="1:48" x14ac:dyDescent="0.2">
      <c r="A385" s="95"/>
      <c r="B385" s="95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95"/>
      <c r="W385" s="95"/>
      <c r="X385" s="95"/>
      <c r="Y385" s="95"/>
      <c r="Z385" s="95"/>
      <c r="AA385" s="95"/>
      <c r="AB385" s="95"/>
      <c r="AC385" s="95"/>
      <c r="AD385" s="95"/>
      <c r="AE385" s="95"/>
      <c r="AF385" s="95"/>
      <c r="AG385" s="95"/>
      <c r="AH385" s="95"/>
      <c r="AI385" s="95"/>
      <c r="AJ385" s="95"/>
      <c r="AK385" s="95"/>
      <c r="AL385" s="95"/>
      <c r="AM385" s="95"/>
      <c r="AN385" s="95"/>
      <c r="AO385" s="95"/>
      <c r="AP385" s="95"/>
      <c r="AQ385" s="95"/>
      <c r="AR385" s="95"/>
      <c r="AS385" s="95"/>
      <c r="AT385" s="95"/>
      <c r="AU385" s="95"/>
      <c r="AV385" s="95"/>
    </row>
    <row r="386" spans="1:48" x14ac:dyDescent="0.2">
      <c r="A386" s="95"/>
      <c r="B386" s="95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  <c r="AA386" s="95"/>
      <c r="AB386" s="95"/>
      <c r="AC386" s="95"/>
      <c r="AD386" s="95"/>
      <c r="AE386" s="95"/>
      <c r="AF386" s="95"/>
      <c r="AG386" s="95"/>
      <c r="AH386" s="95"/>
      <c r="AI386" s="95"/>
      <c r="AJ386" s="95"/>
      <c r="AK386" s="95"/>
      <c r="AL386" s="95"/>
      <c r="AM386" s="95"/>
      <c r="AN386" s="95"/>
      <c r="AO386" s="95"/>
      <c r="AP386" s="95"/>
      <c r="AQ386" s="95"/>
      <c r="AR386" s="95"/>
      <c r="AS386" s="95"/>
      <c r="AT386" s="95"/>
      <c r="AU386" s="95"/>
      <c r="AV386" s="95"/>
    </row>
    <row r="387" spans="1:48" x14ac:dyDescent="0.2">
      <c r="A387" s="95"/>
      <c r="B387" s="95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5"/>
      <c r="Z387" s="95"/>
      <c r="AA387" s="95"/>
      <c r="AB387" s="95"/>
      <c r="AC387" s="95"/>
      <c r="AD387" s="95"/>
      <c r="AE387" s="95"/>
      <c r="AF387" s="95"/>
      <c r="AG387" s="95"/>
      <c r="AH387" s="95"/>
      <c r="AI387" s="95"/>
      <c r="AJ387" s="95"/>
      <c r="AK387" s="95"/>
      <c r="AL387" s="95"/>
      <c r="AM387" s="95"/>
      <c r="AN387" s="95"/>
      <c r="AO387" s="95"/>
      <c r="AP387" s="95"/>
      <c r="AQ387" s="95"/>
      <c r="AR387" s="95"/>
      <c r="AS387" s="95"/>
      <c r="AT387" s="95"/>
      <c r="AU387" s="95"/>
      <c r="AV387" s="95"/>
    </row>
    <row r="388" spans="1:48" x14ac:dyDescent="0.2">
      <c r="A388" s="95"/>
      <c r="B388" s="95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  <c r="Z388" s="95"/>
      <c r="AA388" s="95"/>
      <c r="AB388" s="95"/>
      <c r="AC388" s="95"/>
      <c r="AD388" s="95"/>
      <c r="AE388" s="95"/>
      <c r="AF388" s="95"/>
      <c r="AG388" s="95"/>
      <c r="AH388" s="95"/>
      <c r="AI388" s="95"/>
      <c r="AJ388" s="95"/>
      <c r="AK388" s="95"/>
      <c r="AL388" s="95"/>
      <c r="AM388" s="95"/>
      <c r="AN388" s="95"/>
      <c r="AO388" s="95"/>
      <c r="AP388" s="95"/>
      <c r="AQ388" s="95"/>
      <c r="AR388" s="95"/>
      <c r="AS388" s="95"/>
      <c r="AT388" s="95"/>
      <c r="AU388" s="95"/>
      <c r="AV388" s="95"/>
    </row>
    <row r="389" spans="1:48" x14ac:dyDescent="0.2">
      <c r="A389" s="95"/>
      <c r="B389" s="95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95"/>
      <c r="W389" s="95"/>
      <c r="X389" s="95"/>
      <c r="Y389" s="95"/>
      <c r="Z389" s="95"/>
      <c r="AA389" s="95"/>
      <c r="AB389" s="95"/>
      <c r="AC389" s="95"/>
      <c r="AD389" s="95"/>
      <c r="AE389" s="95"/>
      <c r="AF389" s="95"/>
      <c r="AG389" s="95"/>
      <c r="AH389" s="95"/>
      <c r="AI389" s="95"/>
      <c r="AJ389" s="95"/>
      <c r="AK389" s="95"/>
      <c r="AL389" s="95"/>
      <c r="AM389" s="95"/>
      <c r="AN389" s="95"/>
      <c r="AO389" s="95"/>
      <c r="AP389" s="95"/>
      <c r="AQ389" s="95"/>
      <c r="AR389" s="95"/>
      <c r="AS389" s="95"/>
      <c r="AT389" s="95"/>
      <c r="AU389" s="95"/>
      <c r="AV389" s="95"/>
    </row>
    <row r="390" spans="1:48" x14ac:dyDescent="0.2">
      <c r="A390" s="95"/>
      <c r="B390" s="95"/>
      <c r="C390" s="95"/>
      <c r="D390" s="95"/>
      <c r="E390" s="95"/>
      <c r="F390" s="95"/>
      <c r="G390" s="95"/>
      <c r="H390" s="95"/>
      <c r="I390" s="95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95"/>
      <c r="W390" s="95"/>
      <c r="X390" s="95"/>
      <c r="Y390" s="95"/>
      <c r="Z390" s="95"/>
      <c r="AA390" s="95"/>
      <c r="AB390" s="95"/>
      <c r="AC390" s="95"/>
      <c r="AD390" s="95"/>
      <c r="AE390" s="95"/>
      <c r="AF390" s="95"/>
      <c r="AG390" s="95"/>
      <c r="AH390" s="95"/>
      <c r="AI390" s="95"/>
      <c r="AJ390" s="95"/>
      <c r="AK390" s="95"/>
      <c r="AL390" s="95"/>
      <c r="AM390" s="95"/>
      <c r="AN390" s="95"/>
      <c r="AO390" s="95"/>
      <c r="AP390" s="95"/>
      <c r="AQ390" s="95"/>
      <c r="AR390" s="95"/>
      <c r="AS390" s="95"/>
      <c r="AT390" s="95"/>
      <c r="AU390" s="95"/>
      <c r="AV390" s="95"/>
    </row>
    <row r="391" spans="1:48" x14ac:dyDescent="0.2">
      <c r="A391" s="95"/>
      <c r="B391" s="95"/>
      <c r="C391" s="95"/>
      <c r="D391" s="95"/>
      <c r="E391" s="95"/>
      <c r="F391" s="95"/>
      <c r="G391" s="95"/>
      <c r="H391" s="95"/>
      <c r="I391" s="95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95"/>
      <c r="W391" s="95"/>
      <c r="X391" s="95"/>
      <c r="Y391" s="95"/>
      <c r="Z391" s="95"/>
      <c r="AA391" s="95"/>
      <c r="AB391" s="95"/>
      <c r="AC391" s="95"/>
      <c r="AD391" s="95"/>
      <c r="AE391" s="95"/>
      <c r="AF391" s="95"/>
      <c r="AG391" s="95"/>
      <c r="AH391" s="95"/>
      <c r="AI391" s="95"/>
      <c r="AJ391" s="95"/>
      <c r="AK391" s="95"/>
      <c r="AL391" s="95"/>
      <c r="AM391" s="95"/>
      <c r="AN391" s="95"/>
      <c r="AO391" s="95"/>
      <c r="AP391" s="95"/>
      <c r="AQ391" s="95"/>
      <c r="AR391" s="95"/>
      <c r="AS391" s="95"/>
      <c r="AT391" s="95"/>
      <c r="AU391" s="95"/>
      <c r="AV391" s="95"/>
    </row>
    <row r="392" spans="1:48" x14ac:dyDescent="0.2">
      <c r="A392" s="95"/>
      <c r="B392" s="95"/>
      <c r="C392" s="95"/>
      <c r="D392" s="95"/>
      <c r="E392" s="95"/>
      <c r="F392" s="95"/>
      <c r="G392" s="95"/>
      <c r="H392" s="95"/>
      <c r="I392" s="95"/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95"/>
      <c r="W392" s="95"/>
      <c r="X392" s="95"/>
      <c r="Y392" s="95"/>
      <c r="Z392" s="95"/>
      <c r="AA392" s="95"/>
      <c r="AB392" s="95"/>
      <c r="AC392" s="95"/>
      <c r="AD392" s="95"/>
      <c r="AE392" s="95"/>
      <c r="AF392" s="95"/>
      <c r="AG392" s="95"/>
      <c r="AH392" s="95"/>
      <c r="AI392" s="95"/>
      <c r="AJ392" s="95"/>
      <c r="AK392" s="95"/>
      <c r="AL392" s="95"/>
      <c r="AM392" s="95"/>
      <c r="AN392" s="95"/>
      <c r="AO392" s="95"/>
      <c r="AP392" s="95"/>
      <c r="AQ392" s="95"/>
      <c r="AR392" s="95"/>
      <c r="AS392" s="95"/>
      <c r="AT392" s="95"/>
      <c r="AU392" s="95"/>
      <c r="AV392" s="95"/>
    </row>
    <row r="393" spans="1:48" x14ac:dyDescent="0.2">
      <c r="A393" s="95"/>
      <c r="B393" s="95"/>
      <c r="C393" s="95"/>
      <c r="D393" s="95"/>
      <c r="E393" s="95"/>
      <c r="F393" s="95"/>
      <c r="G393" s="95"/>
      <c r="H393" s="95"/>
      <c r="I393" s="95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95"/>
      <c r="W393" s="95"/>
      <c r="X393" s="95"/>
      <c r="Y393" s="95"/>
      <c r="Z393" s="95"/>
      <c r="AA393" s="95"/>
      <c r="AB393" s="95"/>
      <c r="AC393" s="95"/>
      <c r="AD393" s="95"/>
      <c r="AE393" s="95"/>
      <c r="AF393" s="95"/>
      <c r="AG393" s="95"/>
      <c r="AH393" s="95"/>
      <c r="AI393" s="95"/>
      <c r="AJ393" s="95"/>
      <c r="AK393" s="95"/>
      <c r="AL393" s="95"/>
      <c r="AM393" s="95"/>
      <c r="AN393" s="95"/>
      <c r="AO393" s="95"/>
      <c r="AP393" s="95"/>
      <c r="AQ393" s="95"/>
      <c r="AR393" s="95"/>
      <c r="AS393" s="95"/>
      <c r="AT393" s="95"/>
      <c r="AU393" s="95"/>
      <c r="AV393" s="95"/>
    </row>
    <row r="394" spans="1:48" x14ac:dyDescent="0.2">
      <c r="A394" s="95"/>
      <c r="B394" s="95"/>
      <c r="C394" s="95"/>
      <c r="D394" s="95"/>
      <c r="E394" s="95"/>
      <c r="F394" s="95"/>
      <c r="G394" s="95"/>
      <c r="H394" s="95"/>
      <c r="I394" s="95"/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95"/>
      <c r="W394" s="95"/>
      <c r="X394" s="95"/>
      <c r="Y394" s="95"/>
      <c r="Z394" s="95"/>
      <c r="AA394" s="95"/>
      <c r="AB394" s="95"/>
      <c r="AC394" s="95"/>
      <c r="AD394" s="95"/>
      <c r="AE394" s="95"/>
      <c r="AF394" s="95"/>
      <c r="AG394" s="95"/>
      <c r="AH394" s="95"/>
      <c r="AI394" s="95"/>
      <c r="AJ394" s="95"/>
      <c r="AK394" s="95"/>
      <c r="AL394" s="95"/>
      <c r="AM394" s="95"/>
      <c r="AN394" s="95"/>
      <c r="AO394" s="95"/>
      <c r="AP394" s="95"/>
      <c r="AQ394" s="95"/>
      <c r="AR394" s="95"/>
      <c r="AS394" s="95"/>
      <c r="AT394" s="95"/>
      <c r="AU394" s="95"/>
      <c r="AV394" s="95"/>
    </row>
    <row r="395" spans="1:48" x14ac:dyDescent="0.2">
      <c r="A395" s="95"/>
      <c r="B395" s="95"/>
      <c r="C395" s="95"/>
      <c r="D395" s="95"/>
      <c r="E395" s="95"/>
      <c r="F395" s="95"/>
      <c r="G395" s="95"/>
      <c r="H395" s="95"/>
      <c r="I395" s="95"/>
      <c r="J395" s="95"/>
      <c r="K395" s="95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95"/>
      <c r="W395" s="95"/>
      <c r="X395" s="95"/>
      <c r="Y395" s="95"/>
      <c r="Z395" s="95"/>
      <c r="AA395" s="95"/>
      <c r="AB395" s="95"/>
      <c r="AC395" s="95"/>
      <c r="AD395" s="95"/>
      <c r="AE395" s="95"/>
      <c r="AF395" s="95"/>
      <c r="AG395" s="95"/>
      <c r="AH395" s="95"/>
      <c r="AI395" s="95"/>
      <c r="AJ395" s="95"/>
      <c r="AK395" s="95"/>
      <c r="AL395" s="95"/>
      <c r="AM395" s="95"/>
      <c r="AN395" s="95"/>
      <c r="AO395" s="95"/>
      <c r="AP395" s="95"/>
      <c r="AQ395" s="95"/>
      <c r="AR395" s="95"/>
      <c r="AS395" s="95"/>
      <c r="AT395" s="95"/>
      <c r="AU395" s="95"/>
      <c r="AV395" s="95"/>
    </row>
    <row r="396" spans="1:48" x14ac:dyDescent="0.2">
      <c r="A396" s="95"/>
      <c r="B396" s="95"/>
      <c r="C396" s="95"/>
      <c r="D396" s="95"/>
      <c r="E396" s="95"/>
      <c r="F396" s="95"/>
      <c r="G396" s="95"/>
      <c r="H396" s="95"/>
      <c r="I396" s="95"/>
      <c r="J396" s="95"/>
      <c r="K396" s="95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95"/>
      <c r="W396" s="95"/>
      <c r="X396" s="95"/>
      <c r="Y396" s="95"/>
      <c r="Z396" s="95"/>
      <c r="AA396" s="95"/>
      <c r="AB396" s="95"/>
      <c r="AC396" s="95"/>
      <c r="AD396" s="95"/>
      <c r="AE396" s="95"/>
      <c r="AF396" s="95"/>
      <c r="AG396" s="95"/>
      <c r="AH396" s="95"/>
      <c r="AI396" s="95"/>
      <c r="AJ396" s="95"/>
      <c r="AK396" s="95"/>
      <c r="AL396" s="95"/>
      <c r="AM396" s="95"/>
      <c r="AN396" s="95"/>
      <c r="AO396" s="95"/>
      <c r="AP396" s="95"/>
      <c r="AQ396" s="95"/>
      <c r="AR396" s="95"/>
      <c r="AS396" s="95"/>
      <c r="AT396" s="95"/>
      <c r="AU396" s="95"/>
      <c r="AV396" s="95"/>
    </row>
    <row r="397" spans="1:48" x14ac:dyDescent="0.2">
      <c r="A397" s="95"/>
      <c r="B397" s="95"/>
      <c r="C397" s="95"/>
      <c r="D397" s="95"/>
      <c r="E397" s="95"/>
      <c r="F397" s="95"/>
      <c r="G397" s="95"/>
      <c r="H397" s="95"/>
      <c r="I397" s="95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95"/>
      <c r="W397" s="95"/>
      <c r="X397" s="95"/>
      <c r="Y397" s="95"/>
      <c r="Z397" s="95"/>
      <c r="AA397" s="95"/>
      <c r="AB397" s="95"/>
      <c r="AC397" s="95"/>
      <c r="AD397" s="95"/>
      <c r="AE397" s="95"/>
      <c r="AF397" s="95"/>
      <c r="AG397" s="95"/>
      <c r="AH397" s="95"/>
      <c r="AI397" s="95"/>
      <c r="AJ397" s="95"/>
      <c r="AK397" s="95"/>
      <c r="AL397" s="95"/>
      <c r="AM397" s="95"/>
      <c r="AN397" s="95"/>
      <c r="AO397" s="95"/>
      <c r="AP397" s="95"/>
      <c r="AQ397" s="95"/>
      <c r="AR397" s="95"/>
      <c r="AS397" s="95"/>
      <c r="AT397" s="95"/>
      <c r="AU397" s="95"/>
      <c r="AV397" s="95"/>
    </row>
    <row r="398" spans="1:48" x14ac:dyDescent="0.2">
      <c r="A398" s="95"/>
      <c r="B398" s="95"/>
      <c r="C398" s="95"/>
      <c r="D398" s="95"/>
      <c r="E398" s="95"/>
      <c r="F398" s="95"/>
      <c r="G398" s="95"/>
      <c r="H398" s="95"/>
      <c r="I398" s="95"/>
      <c r="J398" s="95"/>
      <c r="K398" s="95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95"/>
      <c r="W398" s="95"/>
      <c r="X398" s="95"/>
      <c r="Y398" s="95"/>
      <c r="Z398" s="95"/>
      <c r="AA398" s="95"/>
      <c r="AB398" s="95"/>
      <c r="AC398" s="95"/>
      <c r="AD398" s="95"/>
      <c r="AE398" s="95"/>
      <c r="AF398" s="95"/>
      <c r="AG398" s="95"/>
      <c r="AH398" s="95"/>
      <c r="AI398" s="95"/>
      <c r="AJ398" s="95"/>
      <c r="AK398" s="95"/>
      <c r="AL398" s="95"/>
      <c r="AM398" s="95"/>
      <c r="AN398" s="95"/>
      <c r="AO398" s="95"/>
      <c r="AP398" s="95"/>
      <c r="AQ398" s="95"/>
      <c r="AR398" s="95"/>
      <c r="AS398" s="95"/>
      <c r="AT398" s="95"/>
      <c r="AU398" s="95"/>
      <c r="AV398" s="95"/>
    </row>
    <row r="399" spans="1:48" x14ac:dyDescent="0.2">
      <c r="A399" s="95"/>
      <c r="B399" s="95"/>
      <c r="C399" s="95"/>
      <c r="D399" s="95"/>
      <c r="E399" s="95"/>
      <c r="F399" s="95"/>
      <c r="G399" s="95"/>
      <c r="H399" s="95"/>
      <c r="I399" s="95"/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95"/>
      <c r="W399" s="95"/>
      <c r="X399" s="95"/>
      <c r="Y399" s="95"/>
      <c r="Z399" s="95"/>
      <c r="AA399" s="95"/>
      <c r="AB399" s="95"/>
      <c r="AC399" s="95"/>
      <c r="AD399" s="95"/>
      <c r="AE399" s="95"/>
      <c r="AF399" s="95"/>
      <c r="AG399" s="95"/>
      <c r="AH399" s="95"/>
      <c r="AI399" s="95"/>
      <c r="AJ399" s="95"/>
      <c r="AK399" s="95"/>
      <c r="AL399" s="95"/>
      <c r="AM399" s="95"/>
      <c r="AN399" s="95"/>
      <c r="AO399" s="95"/>
      <c r="AP399" s="95"/>
      <c r="AQ399" s="95"/>
      <c r="AR399" s="95"/>
      <c r="AS399" s="95"/>
      <c r="AT399" s="95"/>
      <c r="AU399" s="95"/>
      <c r="AV399" s="95"/>
    </row>
    <row r="400" spans="1:48" x14ac:dyDescent="0.2">
      <c r="A400" s="95"/>
      <c r="B400" s="95"/>
      <c r="C400" s="95"/>
      <c r="D400" s="95"/>
      <c r="E400" s="95"/>
      <c r="F400" s="95"/>
      <c r="G400" s="95"/>
      <c r="H400" s="95"/>
      <c r="I400" s="95"/>
      <c r="J400" s="95"/>
      <c r="K400" s="95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95"/>
      <c r="W400" s="95"/>
      <c r="X400" s="95"/>
      <c r="Y400" s="95"/>
      <c r="Z400" s="95"/>
      <c r="AA400" s="95"/>
      <c r="AB400" s="95"/>
      <c r="AC400" s="95"/>
      <c r="AD400" s="95"/>
      <c r="AE400" s="95"/>
      <c r="AF400" s="95"/>
      <c r="AG400" s="95"/>
      <c r="AH400" s="95"/>
      <c r="AI400" s="95"/>
      <c r="AJ400" s="95"/>
      <c r="AK400" s="95"/>
      <c r="AL400" s="95"/>
      <c r="AM400" s="95"/>
      <c r="AN400" s="95"/>
      <c r="AO400" s="95"/>
      <c r="AP400" s="95"/>
      <c r="AQ400" s="95"/>
      <c r="AR400" s="95"/>
      <c r="AS400" s="95"/>
      <c r="AT400" s="95"/>
      <c r="AU400" s="95"/>
      <c r="AV400" s="95"/>
    </row>
    <row r="401" spans="1:48" x14ac:dyDescent="0.2">
      <c r="A401" s="95"/>
      <c r="B401" s="95"/>
      <c r="C401" s="95"/>
      <c r="D401" s="95"/>
      <c r="E401" s="95"/>
      <c r="F401" s="95"/>
      <c r="G401" s="95"/>
      <c r="H401" s="95"/>
      <c r="I401" s="95"/>
      <c r="J401" s="95"/>
      <c r="K401" s="95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95"/>
      <c r="W401" s="95"/>
      <c r="X401" s="95"/>
      <c r="Y401" s="95"/>
      <c r="Z401" s="95"/>
      <c r="AA401" s="95"/>
      <c r="AB401" s="95"/>
      <c r="AC401" s="95"/>
      <c r="AD401" s="95"/>
      <c r="AE401" s="95"/>
      <c r="AF401" s="95"/>
      <c r="AG401" s="95"/>
      <c r="AH401" s="95"/>
      <c r="AI401" s="95"/>
      <c r="AJ401" s="95"/>
      <c r="AK401" s="95"/>
      <c r="AL401" s="95"/>
      <c r="AM401" s="95"/>
      <c r="AN401" s="95"/>
      <c r="AO401" s="95"/>
      <c r="AP401" s="95"/>
      <c r="AQ401" s="95"/>
      <c r="AR401" s="95"/>
      <c r="AS401" s="95"/>
      <c r="AT401" s="95"/>
      <c r="AU401" s="95"/>
      <c r="AV401" s="95"/>
    </row>
    <row r="402" spans="1:48" x14ac:dyDescent="0.2">
      <c r="A402" s="95"/>
      <c r="B402" s="95"/>
      <c r="C402" s="95"/>
      <c r="D402" s="95"/>
      <c r="E402" s="95"/>
      <c r="F402" s="95"/>
      <c r="G402" s="95"/>
      <c r="H402" s="95"/>
      <c r="I402" s="95"/>
      <c r="J402" s="95"/>
      <c r="K402" s="95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95"/>
      <c r="W402" s="95"/>
      <c r="X402" s="95"/>
      <c r="Y402" s="95"/>
      <c r="Z402" s="95"/>
      <c r="AA402" s="95"/>
      <c r="AB402" s="95"/>
      <c r="AC402" s="95"/>
      <c r="AD402" s="95"/>
      <c r="AE402" s="95"/>
      <c r="AF402" s="95"/>
      <c r="AG402" s="95"/>
      <c r="AH402" s="95"/>
      <c r="AI402" s="95"/>
      <c r="AJ402" s="95"/>
      <c r="AK402" s="95"/>
      <c r="AL402" s="95"/>
      <c r="AM402" s="95"/>
      <c r="AN402" s="95"/>
      <c r="AO402" s="95"/>
      <c r="AP402" s="95"/>
      <c r="AQ402" s="95"/>
      <c r="AR402" s="95"/>
      <c r="AS402" s="95"/>
      <c r="AT402" s="95"/>
      <c r="AU402" s="95"/>
      <c r="AV402" s="95"/>
    </row>
    <row r="403" spans="1:48" x14ac:dyDescent="0.2">
      <c r="A403" s="95"/>
      <c r="B403" s="95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95"/>
      <c r="W403" s="95"/>
      <c r="X403" s="95"/>
      <c r="Y403" s="95"/>
      <c r="Z403" s="95"/>
      <c r="AA403" s="95"/>
      <c r="AB403" s="95"/>
      <c r="AC403" s="95"/>
      <c r="AD403" s="95"/>
      <c r="AE403" s="95"/>
      <c r="AF403" s="95"/>
      <c r="AG403" s="95"/>
      <c r="AH403" s="95"/>
      <c r="AI403" s="95"/>
      <c r="AJ403" s="95"/>
      <c r="AK403" s="95"/>
      <c r="AL403" s="95"/>
      <c r="AM403" s="95"/>
      <c r="AN403" s="95"/>
      <c r="AO403" s="95"/>
      <c r="AP403" s="95"/>
      <c r="AQ403" s="95"/>
      <c r="AR403" s="95"/>
      <c r="AS403" s="95"/>
      <c r="AT403" s="95"/>
      <c r="AU403" s="95"/>
      <c r="AV403" s="95"/>
    </row>
    <row r="404" spans="1:48" x14ac:dyDescent="0.2">
      <c r="A404" s="95"/>
      <c r="B404" s="95"/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5"/>
      <c r="N404" s="95"/>
      <c r="O404" s="95"/>
      <c r="R404" s="95"/>
      <c r="S404" s="95"/>
      <c r="T404" s="95"/>
      <c r="U404" s="95"/>
      <c r="V404" s="95"/>
      <c r="W404" s="95"/>
      <c r="X404" s="95"/>
      <c r="Y404" s="95"/>
      <c r="Z404" s="95"/>
      <c r="AA404" s="95"/>
      <c r="AB404" s="95"/>
      <c r="AC404" s="95"/>
      <c r="AD404" s="95"/>
      <c r="AE404" s="95"/>
      <c r="AF404" s="95"/>
      <c r="AG404" s="95"/>
      <c r="AH404" s="95"/>
      <c r="AI404" s="95"/>
      <c r="AJ404" s="95"/>
      <c r="AK404" s="95"/>
      <c r="AL404" s="95"/>
      <c r="AM404" s="95"/>
      <c r="AN404" s="95"/>
      <c r="AO404" s="95"/>
      <c r="AP404" s="95"/>
      <c r="AQ404" s="95"/>
      <c r="AR404" s="95"/>
      <c r="AS404" s="95"/>
      <c r="AT404" s="95"/>
      <c r="AU404" s="95"/>
      <c r="AV404" s="95"/>
    </row>
  </sheetData>
  <mergeCells count="53">
    <mergeCell ref="D7:J7"/>
    <mergeCell ref="A18:G18"/>
    <mergeCell ref="D10:J10"/>
    <mergeCell ref="D15:J15"/>
    <mergeCell ref="D14:J14"/>
    <mergeCell ref="D11:J11"/>
    <mergeCell ref="D8:J8"/>
    <mergeCell ref="D12:J12"/>
    <mergeCell ref="D13:J13"/>
    <mergeCell ref="H18:J19"/>
    <mergeCell ref="D9:J9"/>
    <mergeCell ref="A1:L1"/>
    <mergeCell ref="D6:J6"/>
    <mergeCell ref="D5:J5"/>
    <mergeCell ref="D4:J4"/>
    <mergeCell ref="A2:L2"/>
    <mergeCell ref="H25:J25"/>
    <mergeCell ref="A20:G20"/>
    <mergeCell ref="L18:L19"/>
    <mergeCell ref="A23:G23"/>
    <mergeCell ref="A22:G22"/>
    <mergeCell ref="H20:J20"/>
    <mergeCell ref="A21:G21"/>
    <mergeCell ref="H23:J23"/>
    <mergeCell ref="H22:J22"/>
    <mergeCell ref="K18:K19"/>
    <mergeCell ref="A25:G25"/>
    <mergeCell ref="H21:J21"/>
    <mergeCell ref="H24:J24"/>
    <mergeCell ref="A34:K34"/>
    <mergeCell ref="A26:G26"/>
    <mergeCell ref="A28:G28"/>
    <mergeCell ref="H28:J28"/>
    <mergeCell ref="H32:J32"/>
    <mergeCell ref="H26:J26"/>
    <mergeCell ref="H31:J31"/>
    <mergeCell ref="H29:J29"/>
    <mergeCell ref="H30:J30"/>
    <mergeCell ref="A29:G29"/>
    <mergeCell ref="H27:J27"/>
    <mergeCell ref="A30:G30"/>
    <mergeCell ref="A27:G27"/>
    <mergeCell ref="T51:V51"/>
    <mergeCell ref="T26:V26"/>
    <mergeCell ref="T32:V32"/>
    <mergeCell ref="T44:V44"/>
    <mergeCell ref="T45:V45"/>
    <mergeCell ref="T46:V46"/>
    <mergeCell ref="T20:V20"/>
    <mergeCell ref="T21:V21"/>
    <mergeCell ref="T25:V25"/>
    <mergeCell ref="T49:V49"/>
    <mergeCell ref="T47:V47"/>
  </mergeCells>
  <phoneticPr fontId="0" type="noConversion"/>
  <conditionalFormatting sqref="C45 C47 E48">
    <cfRule type="expression" dxfId="1" priority="1" stopIfTrue="1">
      <formula>ISBLANK(C45)</formula>
    </cfRule>
  </conditionalFormatting>
  <pageMargins left="0.5" right="0.5" top="0.5" bottom="0.5" header="0.5" footer="0.5"/>
  <pageSetup paperSize="5" scale="62" orientation="portrait" r:id="rId1"/>
  <headerFooter alignWithMargins="0">
    <oddFooter>&amp;L&amp;14Consultant Independent Cost Estimate
Project Cost&amp;R&amp;14Exhibit ___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CB210"/>
  <sheetViews>
    <sheetView showGridLines="0" showZeros="0" view="pageBreakPreview" zoomScale="70" zoomScaleNormal="100" zoomScaleSheetLayoutView="70" workbookViewId="0">
      <selection activeCell="C14" sqref="C14"/>
    </sheetView>
  </sheetViews>
  <sheetFormatPr defaultColWidth="4.7109375" defaultRowHeight="15" x14ac:dyDescent="0.2"/>
  <cols>
    <col min="1" max="1" width="10.140625" style="2" customWidth="1"/>
    <col min="2" max="2" width="9.140625" style="2" customWidth="1"/>
    <col min="3" max="3" width="14.42578125" style="2" customWidth="1"/>
    <col min="4" max="4" width="18.5703125" style="2" customWidth="1"/>
    <col min="5" max="5" width="3" style="2" customWidth="1"/>
    <col min="6" max="6" width="3.42578125" style="2" customWidth="1"/>
    <col min="7" max="7" width="7.7109375" style="2" customWidth="1"/>
    <col min="8" max="8" width="3.7109375" style="2" customWidth="1"/>
    <col min="9" max="9" width="3" style="2" customWidth="1"/>
    <col min="10" max="10" width="2.42578125" style="2" customWidth="1"/>
    <col min="11" max="11" width="2.5703125" style="2" customWidth="1"/>
    <col min="12" max="22" width="6.7109375" style="2" customWidth="1"/>
    <col min="23" max="23" width="8" style="2" customWidth="1"/>
    <col min="24" max="16384" width="4.7109375" style="2"/>
  </cols>
  <sheetData>
    <row r="1" spans="1:47" ht="35.25" customHeight="1" x14ac:dyDescent="0.5">
      <c r="A1" s="503" t="s">
        <v>144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90"/>
      <c r="R1" s="590"/>
      <c r="S1" s="590"/>
      <c r="T1" s="590"/>
      <c r="U1" s="590"/>
      <c r="V1" s="590"/>
      <c r="W1" s="590"/>
      <c r="X1" s="92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</row>
    <row r="2" spans="1:47" ht="35.25" customHeight="1" x14ac:dyDescent="0.5">
      <c r="A2" s="602" t="s">
        <v>95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92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</row>
    <row r="3" spans="1:47" ht="20.25" customHeight="1" x14ac:dyDescent="0.5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4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</row>
    <row r="4" spans="1:47" ht="27" customHeight="1" thickBot="1" x14ac:dyDescent="0.4">
      <c r="A4" s="65"/>
      <c r="B4" s="64"/>
      <c r="C4" s="69" t="s">
        <v>74</v>
      </c>
      <c r="D4" s="603">
        <f>'Consultant Estimate of Hours'!D4:R4</f>
        <v>0</v>
      </c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603"/>
      <c r="Q4" s="603"/>
      <c r="R4" s="19"/>
      <c r="S4" s="19"/>
      <c r="T4" s="19"/>
      <c r="U4" s="19"/>
      <c r="V4" s="19"/>
      <c r="W4" s="19"/>
      <c r="X4" s="90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</row>
    <row r="5" spans="1:47" ht="19.5" customHeight="1" thickBot="1" x14ac:dyDescent="0.3">
      <c r="A5" s="65"/>
      <c r="B5" s="66"/>
      <c r="C5" s="70" t="s">
        <v>75</v>
      </c>
      <c r="D5" s="603">
        <f>'Consultant Estimate of Hours'!D5:R5</f>
        <v>0</v>
      </c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27"/>
      <c r="S5" s="27"/>
      <c r="T5" s="27"/>
      <c r="U5" s="27"/>
      <c r="V5" s="27"/>
      <c r="W5" s="27"/>
      <c r="X5" s="90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</row>
    <row r="6" spans="1:47" ht="19.5" customHeight="1" thickBot="1" x14ac:dyDescent="0.3">
      <c r="A6" s="65"/>
      <c r="B6" s="65"/>
      <c r="C6" s="69" t="s">
        <v>76</v>
      </c>
      <c r="D6" s="600">
        <f>'Consultant Estimate of Hours'!D6:R6</f>
        <v>0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3"/>
      <c r="X6" s="90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</row>
    <row r="7" spans="1:47" ht="19.5" customHeight="1" thickBot="1" x14ac:dyDescent="0.35">
      <c r="A7" s="65"/>
      <c r="B7" s="65"/>
      <c r="C7" s="69" t="s">
        <v>77</v>
      </c>
      <c r="D7" s="600">
        <f>'Consultant Estimate of Hours'!D7:R7</f>
        <v>0</v>
      </c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0"/>
      <c r="P7" s="600"/>
      <c r="Q7" s="600"/>
      <c r="R7" s="601"/>
      <c r="S7" s="601"/>
      <c r="T7" s="601"/>
      <c r="U7" s="601"/>
      <c r="V7" s="601"/>
      <c r="W7" s="601"/>
      <c r="X7" s="90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</row>
    <row r="8" spans="1:47" ht="19.5" customHeight="1" thickBot="1" x14ac:dyDescent="0.3">
      <c r="A8" s="65"/>
      <c r="B8" s="65"/>
      <c r="C8" s="69" t="s">
        <v>78</v>
      </c>
      <c r="D8" s="600">
        <f>'Consultant Estimate of Hours'!D8:R8</f>
        <v>0</v>
      </c>
      <c r="E8" s="600"/>
      <c r="F8" s="600"/>
      <c r="G8" s="600"/>
      <c r="H8" s="600"/>
      <c r="I8" s="600"/>
      <c r="J8" s="600"/>
      <c r="K8" s="600"/>
      <c r="L8" s="600"/>
      <c r="M8" s="600"/>
      <c r="N8" s="600"/>
      <c r="O8" s="600"/>
      <c r="P8" s="600"/>
      <c r="Q8" s="600"/>
      <c r="R8" s="3"/>
      <c r="X8" s="90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</row>
    <row r="9" spans="1:47" ht="19.5" customHeight="1" thickBot="1" x14ac:dyDescent="0.4">
      <c r="A9" s="65"/>
      <c r="B9" s="67"/>
      <c r="C9" s="69" t="s">
        <v>80</v>
      </c>
      <c r="D9" s="604">
        <f>'Consultant Estimate of Hours'!D9:R9</f>
        <v>0</v>
      </c>
      <c r="E9" s="604"/>
      <c r="F9" s="604"/>
      <c r="G9" s="604"/>
      <c r="H9" s="604"/>
      <c r="I9" s="604"/>
      <c r="J9" s="604"/>
      <c r="K9" s="604"/>
      <c r="L9" s="604"/>
      <c r="M9" s="604"/>
      <c r="N9" s="604"/>
      <c r="O9" s="604"/>
      <c r="P9" s="604"/>
      <c r="Q9" s="604"/>
      <c r="R9" s="612"/>
      <c r="S9" s="613"/>
      <c r="T9" s="613"/>
      <c r="U9" s="613"/>
      <c r="V9" s="613"/>
      <c r="W9" s="613"/>
      <c r="X9" s="90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</row>
    <row r="10" spans="1:47" ht="19.5" customHeight="1" thickBot="1" x14ac:dyDescent="0.3">
      <c r="A10" s="65"/>
      <c r="B10" s="67"/>
      <c r="C10" s="69" t="s">
        <v>79</v>
      </c>
      <c r="D10" s="604">
        <f>'Consultant Estimate of Hours'!D10:R10</f>
        <v>0</v>
      </c>
      <c r="E10" s="604"/>
      <c r="F10" s="604"/>
      <c r="G10" s="604"/>
      <c r="H10" s="604"/>
      <c r="I10" s="604"/>
      <c r="J10" s="604"/>
      <c r="K10" s="604"/>
      <c r="L10" s="604"/>
      <c r="M10" s="604"/>
      <c r="N10" s="604"/>
      <c r="O10" s="604"/>
      <c r="P10" s="604"/>
      <c r="Q10" s="604"/>
      <c r="X10" s="90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</row>
    <row r="11" spans="1:47" ht="19.5" customHeight="1" thickBot="1" x14ac:dyDescent="0.3">
      <c r="A11" s="65"/>
      <c r="B11" s="67"/>
      <c r="C11" s="159" t="s">
        <v>103</v>
      </c>
      <c r="D11" s="604">
        <f>'Consultant Estimate of Hours'!D11:R11</f>
        <v>0</v>
      </c>
      <c r="E11" s="604"/>
      <c r="F11" s="604"/>
      <c r="G11" s="604"/>
      <c r="H11" s="604"/>
      <c r="I11" s="604"/>
      <c r="J11" s="604"/>
      <c r="K11" s="604"/>
      <c r="L11" s="604"/>
      <c r="M11" s="604"/>
      <c r="N11" s="604"/>
      <c r="O11" s="604"/>
      <c r="P11" s="604"/>
      <c r="Q11" s="604"/>
      <c r="X11" s="90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</row>
    <row r="12" spans="1:47" ht="20.25" customHeight="1" thickBot="1" x14ac:dyDescent="0.3">
      <c r="A12" s="65"/>
      <c r="B12" s="67"/>
      <c r="C12" s="69" t="s">
        <v>79</v>
      </c>
      <c r="D12" s="604">
        <f>'Consultant Estimate of Hours'!D12:R12</f>
        <v>0</v>
      </c>
      <c r="E12" s="604"/>
      <c r="F12" s="604"/>
      <c r="G12" s="604"/>
      <c r="H12" s="604"/>
      <c r="I12" s="604"/>
      <c r="J12" s="604"/>
      <c r="K12" s="604"/>
      <c r="L12" s="604"/>
      <c r="M12" s="604"/>
      <c r="N12" s="604"/>
      <c r="O12" s="604"/>
      <c r="P12" s="604"/>
      <c r="Q12" s="604"/>
      <c r="X12" s="91"/>
      <c r="Y12" s="91"/>
      <c r="Z12" s="91" t="s">
        <v>102</v>
      </c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</row>
    <row r="13" spans="1:47" ht="20.25" customHeight="1" thickBot="1" x14ac:dyDescent="0.3">
      <c r="A13" s="65"/>
      <c r="B13" s="67"/>
      <c r="C13" s="159" t="s">
        <v>145</v>
      </c>
      <c r="D13" s="604">
        <f>'Consultant Estimate of Hours'!D13:R13</f>
        <v>0</v>
      </c>
      <c r="E13" s="604"/>
      <c r="F13" s="604"/>
      <c r="G13" s="604"/>
      <c r="H13" s="604"/>
      <c r="I13" s="604"/>
      <c r="J13" s="604"/>
      <c r="K13" s="604"/>
      <c r="L13" s="604"/>
      <c r="M13" s="604"/>
      <c r="N13" s="604"/>
      <c r="O13" s="604"/>
      <c r="P13" s="604"/>
      <c r="Q13" s="604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</row>
    <row r="14" spans="1:47" ht="19.5" customHeight="1" thickBot="1" x14ac:dyDescent="0.3">
      <c r="A14" s="65"/>
      <c r="B14" s="67"/>
      <c r="C14" s="69" t="s">
        <v>79</v>
      </c>
      <c r="D14" s="604">
        <f>'Consultant Estimate of Hours'!D14:R14</f>
        <v>0</v>
      </c>
      <c r="E14" s="604"/>
      <c r="F14" s="604"/>
      <c r="G14" s="604"/>
      <c r="H14" s="604"/>
      <c r="I14" s="604"/>
      <c r="J14" s="604"/>
      <c r="K14" s="604"/>
      <c r="L14" s="604"/>
      <c r="M14" s="604"/>
      <c r="N14" s="604"/>
      <c r="O14" s="604"/>
      <c r="P14" s="604"/>
      <c r="Q14" s="604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</row>
    <row r="15" spans="1:47" ht="16.5" customHeight="1" thickBot="1" x14ac:dyDescent="0.3">
      <c r="A15" s="65"/>
      <c r="B15" s="67"/>
      <c r="C15" s="71" t="s">
        <v>81</v>
      </c>
      <c r="D15" s="614">
        <f>'Consultant Estimate of Hours'!D15:R15</f>
        <v>0</v>
      </c>
      <c r="E15" s="614"/>
      <c r="F15" s="614"/>
      <c r="G15" s="614"/>
      <c r="H15" s="614"/>
      <c r="I15" s="614"/>
      <c r="J15" s="614"/>
      <c r="K15" s="614"/>
      <c r="L15" s="614"/>
      <c r="M15" s="614"/>
      <c r="N15" s="614"/>
      <c r="O15" s="614"/>
      <c r="P15" s="614"/>
      <c r="Q15" s="614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</row>
    <row r="16" spans="1:47" ht="16.5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18"/>
      <c r="K16" s="128"/>
      <c r="L16" s="128"/>
      <c r="M16" s="128"/>
      <c r="N16" s="3"/>
      <c r="O16" s="3"/>
      <c r="P16" s="3"/>
      <c r="Q16" s="605"/>
      <c r="R16" s="605"/>
      <c r="S16" s="129"/>
      <c r="T16" s="129"/>
      <c r="U16" s="129"/>
      <c r="V16" s="3"/>
      <c r="W16" s="3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</row>
    <row r="17" spans="1:80" ht="17.25" customHeight="1" x14ac:dyDescent="0.2">
      <c r="A17" s="606" t="s">
        <v>94</v>
      </c>
      <c r="B17" s="607"/>
      <c r="C17" s="607"/>
      <c r="D17" s="607"/>
      <c r="E17" s="607"/>
      <c r="F17" s="607"/>
      <c r="G17" s="607"/>
      <c r="H17" s="607"/>
      <c r="I17" s="607"/>
      <c r="J17" s="607"/>
      <c r="K17" s="607"/>
      <c r="L17" s="607"/>
      <c r="M17" s="607"/>
      <c r="N17" s="607"/>
      <c r="O17" s="607"/>
      <c r="P17" s="607"/>
      <c r="Q17" s="607"/>
      <c r="R17" s="607"/>
      <c r="S17" s="607"/>
      <c r="T17" s="607"/>
      <c r="U17" s="607"/>
      <c r="V17" s="607"/>
      <c r="W17" s="608"/>
      <c r="X17" s="90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</row>
    <row r="18" spans="1:80" ht="17.25" customHeight="1" thickBot="1" x14ac:dyDescent="0.25">
      <c r="A18" s="609"/>
      <c r="B18" s="610"/>
      <c r="C18" s="610"/>
      <c r="D18" s="610"/>
      <c r="E18" s="610"/>
      <c r="F18" s="610"/>
      <c r="G18" s="610"/>
      <c r="H18" s="610"/>
      <c r="I18" s="610"/>
      <c r="J18" s="610"/>
      <c r="K18" s="610"/>
      <c r="L18" s="610"/>
      <c r="M18" s="610"/>
      <c r="N18" s="610"/>
      <c r="O18" s="610"/>
      <c r="P18" s="610"/>
      <c r="Q18" s="610"/>
      <c r="R18" s="610"/>
      <c r="S18" s="610"/>
      <c r="T18" s="610"/>
      <c r="U18" s="610"/>
      <c r="V18" s="610"/>
      <c r="W18" s="611"/>
      <c r="X18" s="90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</row>
    <row r="19" spans="1:80" s="132" customFormat="1" ht="17.850000000000001" customHeight="1" x14ac:dyDescent="0.25">
      <c r="A19" s="192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1"/>
      <c r="X19" s="88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</row>
    <row r="20" spans="1:80" ht="17.850000000000001" customHeight="1" x14ac:dyDescent="0.2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6"/>
      <c r="X20" s="90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</row>
    <row r="21" spans="1:80" ht="17.850000000000001" customHeight="1" x14ac:dyDescent="0.2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6"/>
      <c r="X21" s="90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</row>
    <row r="22" spans="1:80" ht="17.850000000000001" customHeight="1" x14ac:dyDescent="0.2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6"/>
      <c r="X22" s="90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</row>
    <row r="23" spans="1:80" ht="17.850000000000001" customHeight="1" x14ac:dyDescent="0.2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6"/>
      <c r="X23" s="90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</row>
    <row r="24" spans="1:80" ht="17.850000000000001" customHeigh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6"/>
      <c r="X24" s="90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</row>
    <row r="25" spans="1:80" s="199" customFormat="1" ht="17.850000000000001" customHeight="1" x14ac:dyDescent="0.2">
      <c r="A25" s="133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6"/>
      <c r="X25" s="9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</row>
    <row r="26" spans="1:80" ht="17.85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6"/>
      <c r="X26" s="90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</row>
    <row r="27" spans="1:80" s="199" customFormat="1" ht="17.850000000000001" customHeight="1" x14ac:dyDescent="0.2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6"/>
      <c r="X27" s="9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</row>
    <row r="28" spans="1:80" s="199" customFormat="1" ht="17.850000000000001" customHeight="1" x14ac:dyDescent="0.2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6"/>
      <c r="X28" s="9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</row>
    <row r="29" spans="1:80" ht="17.850000000000001" customHeight="1" x14ac:dyDescent="0.2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6"/>
      <c r="X29" s="90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</row>
    <row r="30" spans="1:80" s="199" customFormat="1" ht="17.850000000000001" customHeight="1" x14ac:dyDescent="0.2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6"/>
      <c r="X30" s="9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</row>
    <row r="31" spans="1:80" ht="17.850000000000001" customHeight="1" x14ac:dyDescent="0.2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6"/>
      <c r="X31" s="90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</row>
    <row r="32" spans="1:80" ht="17.850000000000001" customHeight="1" x14ac:dyDescent="0.2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6"/>
      <c r="X32" s="90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</row>
    <row r="33" spans="1:80" s="132" customFormat="1" ht="17.850000000000001" customHeight="1" x14ac:dyDescent="0.25">
      <c r="A33" s="137"/>
      <c r="B33" s="134"/>
      <c r="C33" s="138"/>
      <c r="D33" s="138"/>
      <c r="E33" s="138"/>
      <c r="F33" s="138"/>
      <c r="G33" s="138"/>
      <c r="H33" s="138"/>
      <c r="I33" s="138"/>
      <c r="J33" s="138"/>
      <c r="K33" s="138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9"/>
      <c r="X33" s="88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</row>
    <row r="34" spans="1:80" ht="17.850000000000001" customHeight="1" x14ac:dyDescent="0.2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6"/>
      <c r="X34" s="90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</row>
    <row r="35" spans="1:80" ht="17.850000000000001" customHeight="1" x14ac:dyDescent="0.2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6"/>
      <c r="X35" s="90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</row>
    <row r="36" spans="1:80" ht="17.850000000000001" customHeight="1" x14ac:dyDescent="0.2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6"/>
      <c r="X36" s="90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</row>
    <row r="37" spans="1:80" ht="17.850000000000001" customHeight="1" x14ac:dyDescent="0.2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6"/>
      <c r="X37" s="90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</row>
    <row r="38" spans="1:80" ht="17.850000000000001" customHeight="1" x14ac:dyDescent="0.2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6"/>
      <c r="X38" s="90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</row>
    <row r="39" spans="1:80" s="140" customFormat="1" ht="17.850000000000001" customHeight="1" x14ac:dyDescent="0.2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6"/>
      <c r="X39" s="90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</row>
    <row r="40" spans="1:80" s="143" customFormat="1" ht="17.850000000000001" customHeight="1" x14ac:dyDescent="0.2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2"/>
      <c r="X40" s="90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</row>
    <row r="41" spans="1:80" ht="17.850000000000001" customHeight="1" x14ac:dyDescent="0.2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6"/>
      <c r="X41" s="90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</row>
    <row r="42" spans="1:80" ht="17.850000000000001" customHeight="1" x14ac:dyDescent="0.25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44"/>
      <c r="L42" s="144"/>
      <c r="M42" s="144"/>
      <c r="N42" s="134"/>
      <c r="O42" s="134"/>
      <c r="P42" s="134"/>
      <c r="Q42" s="134"/>
      <c r="R42" s="134"/>
      <c r="S42" s="134"/>
      <c r="T42" s="134"/>
      <c r="U42" s="145"/>
      <c r="V42" s="145"/>
      <c r="W42" s="146"/>
      <c r="X42" s="90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</row>
    <row r="43" spans="1:80" ht="17.850000000000001" customHeight="1" x14ac:dyDescent="0.25">
      <c r="A43" s="133"/>
      <c r="B43" s="147"/>
      <c r="C43" s="134"/>
      <c r="D43" s="134"/>
      <c r="E43" s="134"/>
      <c r="F43" s="134"/>
      <c r="G43" s="134"/>
      <c r="H43" s="147"/>
      <c r="I43" s="134"/>
      <c r="J43" s="134"/>
      <c r="K43" s="134"/>
      <c r="L43" s="134"/>
      <c r="M43" s="134"/>
      <c r="N43" s="134"/>
      <c r="O43" s="134"/>
      <c r="P43" s="134"/>
      <c r="Q43" s="147"/>
      <c r="R43" s="134"/>
      <c r="S43" s="148"/>
      <c r="T43" s="148"/>
      <c r="U43" s="149"/>
      <c r="V43" s="145"/>
      <c r="W43" s="146"/>
      <c r="X43" s="90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</row>
    <row r="44" spans="1:80" ht="17.850000000000001" customHeight="1" x14ac:dyDescent="0.25">
      <c r="A44" s="133"/>
      <c r="B44" s="147"/>
      <c r="C44" s="134"/>
      <c r="D44" s="134"/>
      <c r="E44" s="134"/>
      <c r="F44" s="134"/>
      <c r="G44" s="134"/>
      <c r="H44" s="147"/>
      <c r="I44" s="134"/>
      <c r="J44" s="134"/>
      <c r="K44" s="134"/>
      <c r="L44" s="134"/>
      <c r="M44" s="134"/>
      <c r="N44" s="148"/>
      <c r="O44" s="148"/>
      <c r="P44" s="134"/>
      <c r="Q44" s="147"/>
      <c r="R44" s="134"/>
      <c r="S44" s="148"/>
      <c r="T44" s="148"/>
      <c r="U44" s="149"/>
      <c r="V44" s="145"/>
      <c r="W44" s="146"/>
      <c r="X44" s="90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</row>
    <row r="45" spans="1:80" ht="17.850000000000001" customHeight="1" x14ac:dyDescent="0.25">
      <c r="A45" s="133"/>
      <c r="B45" s="147"/>
      <c r="C45" s="134"/>
      <c r="D45" s="134"/>
      <c r="E45" s="134"/>
      <c r="F45" s="134"/>
      <c r="G45" s="134"/>
      <c r="H45" s="147"/>
      <c r="I45" s="134"/>
      <c r="J45" s="134"/>
      <c r="K45" s="134"/>
      <c r="L45" s="134"/>
      <c r="M45" s="134"/>
      <c r="N45" s="148"/>
      <c r="O45" s="148"/>
      <c r="P45" s="134"/>
      <c r="Q45" s="147"/>
      <c r="R45" s="134"/>
      <c r="S45" s="148"/>
      <c r="T45" s="148"/>
      <c r="U45" s="149"/>
      <c r="V45" s="145"/>
      <c r="W45" s="146"/>
      <c r="X45" s="90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</row>
    <row r="46" spans="1:80" ht="17.850000000000001" customHeight="1" x14ac:dyDescent="0.25">
      <c r="A46" s="133"/>
      <c r="B46" s="147"/>
      <c r="C46" s="134"/>
      <c r="D46" s="134"/>
      <c r="E46" s="134"/>
      <c r="F46" s="134"/>
      <c r="G46" s="134"/>
      <c r="H46" s="147"/>
      <c r="I46" s="134"/>
      <c r="J46" s="134"/>
      <c r="K46" s="134"/>
      <c r="L46" s="134"/>
      <c r="M46" s="134"/>
      <c r="N46" s="148"/>
      <c r="O46" s="148"/>
      <c r="P46" s="134"/>
      <c r="Q46" s="134"/>
      <c r="R46" s="134"/>
      <c r="S46" s="148"/>
      <c r="T46" s="148"/>
      <c r="U46" s="149"/>
      <c r="V46" s="145"/>
      <c r="W46" s="146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</row>
    <row r="47" spans="1:80" ht="17.850000000000001" customHeight="1" x14ac:dyDescent="0.2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6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</row>
    <row r="48" spans="1:80" ht="17.850000000000001" customHeight="1" x14ac:dyDescent="0.2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6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</row>
    <row r="49" spans="1:47" ht="17.850000000000001" customHeight="1" x14ac:dyDescent="0.2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6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</row>
    <row r="50" spans="1:47" ht="17.850000000000001" customHeight="1" x14ac:dyDescent="0.2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6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</row>
    <row r="51" spans="1:47" ht="17.850000000000001" customHeight="1" x14ac:dyDescent="0.2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6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</row>
    <row r="52" spans="1:47" ht="17.850000000000001" customHeight="1" x14ac:dyDescent="0.2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6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</row>
    <row r="53" spans="1:47" ht="17.850000000000001" customHeight="1" x14ac:dyDescent="0.2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6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</row>
    <row r="54" spans="1:47" ht="17.850000000000001" customHeight="1" x14ac:dyDescent="0.2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6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</row>
    <row r="55" spans="1:47" ht="17.850000000000001" customHeight="1" x14ac:dyDescent="0.2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6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</row>
    <row r="56" spans="1:47" ht="17.850000000000001" customHeight="1" x14ac:dyDescent="0.2">
      <c r="A56" s="133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6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</row>
    <row r="57" spans="1:47" ht="17.850000000000001" customHeight="1" x14ac:dyDescent="0.2">
      <c r="A57" s="133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6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</row>
    <row r="58" spans="1:47" ht="17.850000000000001" customHeight="1" x14ac:dyDescent="0.2">
      <c r="A58" s="133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6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</row>
    <row r="59" spans="1:47" ht="17.850000000000001" customHeight="1" x14ac:dyDescent="0.2">
      <c r="A59" s="133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6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</row>
    <row r="60" spans="1:47" ht="17.850000000000001" customHeight="1" x14ac:dyDescent="0.2">
      <c r="A60" s="133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6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</row>
    <row r="61" spans="1:47" ht="17.850000000000001" customHeight="1" x14ac:dyDescent="0.2">
      <c r="A61" s="133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6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</row>
    <row r="62" spans="1:47" ht="17.850000000000001" customHeight="1" x14ac:dyDescent="0.2">
      <c r="A62" s="133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6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</row>
    <row r="63" spans="1:47" ht="17.850000000000001" customHeight="1" x14ac:dyDescent="0.2">
      <c r="A63" s="133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6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</row>
    <row r="64" spans="1:47" ht="17.850000000000001" customHeight="1" x14ac:dyDescent="0.2">
      <c r="A64" s="133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6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</row>
    <row r="65" spans="1:47" ht="17.850000000000001" customHeight="1" x14ac:dyDescent="0.2">
      <c r="A65" s="133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6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</row>
    <row r="66" spans="1:47" ht="17.850000000000001" customHeight="1" x14ac:dyDescent="0.2">
      <c r="A66" s="133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6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</row>
    <row r="67" spans="1:47" ht="17.850000000000001" customHeight="1" x14ac:dyDescent="0.2">
      <c r="A67" s="133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6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</row>
    <row r="68" spans="1:47" ht="17.850000000000001" customHeight="1" x14ac:dyDescent="0.2">
      <c r="A68" s="133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6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</row>
    <row r="69" spans="1:47" ht="17.850000000000001" customHeight="1" x14ac:dyDescent="0.2">
      <c r="A69" s="133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6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</row>
    <row r="70" spans="1:47" ht="17.850000000000001" customHeight="1" x14ac:dyDescent="0.2">
      <c r="A70" s="133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6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</row>
    <row r="71" spans="1:47" ht="17.850000000000001" customHeight="1" thickBot="1" x14ac:dyDescent="0.25">
      <c r="A71" s="150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2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</row>
    <row r="72" spans="1:47" x14ac:dyDescent="0.2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</row>
    <row r="73" spans="1:47" x14ac:dyDescent="0.2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</row>
    <row r="74" spans="1:47" x14ac:dyDescent="0.2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</row>
    <row r="75" spans="1:47" x14ac:dyDescent="0.2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</row>
    <row r="76" spans="1:47" x14ac:dyDescent="0.2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</row>
    <row r="77" spans="1:47" x14ac:dyDescent="0.2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</row>
    <row r="78" spans="1:47" x14ac:dyDescent="0.2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</row>
    <row r="79" spans="1:47" x14ac:dyDescent="0.2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</row>
    <row r="80" spans="1:47" x14ac:dyDescent="0.2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</row>
    <row r="81" spans="1:47" x14ac:dyDescent="0.2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</row>
    <row r="82" spans="1:47" x14ac:dyDescent="0.2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</row>
    <row r="83" spans="1:47" x14ac:dyDescent="0.2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</row>
    <row r="84" spans="1:47" x14ac:dyDescent="0.2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</row>
    <row r="85" spans="1:47" x14ac:dyDescent="0.2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</row>
    <row r="86" spans="1:47" x14ac:dyDescent="0.2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</row>
    <row r="87" spans="1:47" x14ac:dyDescent="0.2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</row>
    <row r="88" spans="1:47" x14ac:dyDescent="0.2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</row>
    <row r="89" spans="1:47" x14ac:dyDescent="0.2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</row>
    <row r="90" spans="1:47" x14ac:dyDescent="0.2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</row>
    <row r="91" spans="1:47" x14ac:dyDescent="0.2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</row>
    <row r="92" spans="1:47" x14ac:dyDescent="0.2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</row>
    <row r="93" spans="1:47" x14ac:dyDescent="0.2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</row>
    <row r="94" spans="1:47" x14ac:dyDescent="0.2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</row>
    <row r="95" spans="1:47" x14ac:dyDescent="0.2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</row>
    <row r="96" spans="1:47" x14ac:dyDescent="0.2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</row>
    <row r="97" spans="1:47" x14ac:dyDescent="0.2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</row>
    <row r="98" spans="1:47" x14ac:dyDescent="0.2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</row>
    <row r="99" spans="1:47" x14ac:dyDescent="0.2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</row>
    <row r="100" spans="1:47" x14ac:dyDescent="0.2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</row>
    <row r="101" spans="1:47" x14ac:dyDescent="0.2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</row>
    <row r="102" spans="1:47" x14ac:dyDescent="0.2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</row>
    <row r="103" spans="1:47" x14ac:dyDescent="0.2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</row>
    <row r="104" spans="1:47" x14ac:dyDescent="0.2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</row>
    <row r="105" spans="1:47" x14ac:dyDescent="0.2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</row>
    <row r="106" spans="1:47" x14ac:dyDescent="0.2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</row>
    <row r="107" spans="1:47" x14ac:dyDescent="0.2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</row>
    <row r="108" spans="1:47" x14ac:dyDescent="0.2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</row>
    <row r="109" spans="1:47" x14ac:dyDescent="0.2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</row>
    <row r="110" spans="1:47" x14ac:dyDescent="0.2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</row>
    <row r="111" spans="1:47" x14ac:dyDescent="0.2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</row>
    <row r="112" spans="1:47" x14ac:dyDescent="0.2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</row>
    <row r="113" spans="1:47" x14ac:dyDescent="0.2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</row>
    <row r="114" spans="1:47" x14ac:dyDescent="0.2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</row>
    <row r="115" spans="1:47" x14ac:dyDescent="0.2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</row>
    <row r="116" spans="1:47" x14ac:dyDescent="0.2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</row>
    <row r="117" spans="1:47" x14ac:dyDescent="0.2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</row>
    <row r="118" spans="1:47" x14ac:dyDescent="0.2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</row>
    <row r="119" spans="1:47" x14ac:dyDescent="0.2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</row>
    <row r="120" spans="1:47" x14ac:dyDescent="0.2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</row>
    <row r="121" spans="1:47" x14ac:dyDescent="0.2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</row>
    <row r="122" spans="1:47" x14ac:dyDescent="0.2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</row>
    <row r="123" spans="1:47" x14ac:dyDescent="0.2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</row>
    <row r="124" spans="1:47" x14ac:dyDescent="0.2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</row>
    <row r="125" spans="1:47" x14ac:dyDescent="0.2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</row>
    <row r="126" spans="1:47" x14ac:dyDescent="0.2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</row>
    <row r="127" spans="1:47" x14ac:dyDescent="0.2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</row>
    <row r="128" spans="1:47" x14ac:dyDescent="0.2">
      <c r="A128" s="91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</row>
    <row r="129" spans="1:47" x14ac:dyDescent="0.2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</row>
    <row r="130" spans="1:47" x14ac:dyDescent="0.2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</row>
    <row r="131" spans="1:47" x14ac:dyDescent="0.2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</row>
    <row r="132" spans="1:47" x14ac:dyDescent="0.2">
      <c r="A132" s="91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</row>
    <row r="133" spans="1:47" x14ac:dyDescent="0.2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</row>
    <row r="134" spans="1:47" x14ac:dyDescent="0.2">
      <c r="A134" s="91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</row>
    <row r="135" spans="1:47" x14ac:dyDescent="0.2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</row>
    <row r="136" spans="1:47" x14ac:dyDescent="0.2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</row>
    <row r="137" spans="1:47" x14ac:dyDescent="0.2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</row>
    <row r="138" spans="1:47" x14ac:dyDescent="0.2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</row>
    <row r="139" spans="1:47" x14ac:dyDescent="0.2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</row>
    <row r="140" spans="1:47" x14ac:dyDescent="0.2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</row>
    <row r="141" spans="1:47" x14ac:dyDescent="0.2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</row>
    <row r="142" spans="1:47" x14ac:dyDescent="0.2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</row>
    <row r="143" spans="1:47" x14ac:dyDescent="0.2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</row>
    <row r="144" spans="1:47" x14ac:dyDescent="0.2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</row>
    <row r="145" spans="1:47" x14ac:dyDescent="0.2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</row>
    <row r="146" spans="1:47" x14ac:dyDescent="0.2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</row>
    <row r="147" spans="1:47" x14ac:dyDescent="0.2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</row>
    <row r="148" spans="1:47" x14ac:dyDescent="0.2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</row>
    <row r="149" spans="1:47" x14ac:dyDescent="0.2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</row>
    <row r="150" spans="1:47" x14ac:dyDescent="0.2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</row>
    <row r="151" spans="1:47" x14ac:dyDescent="0.2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</row>
    <row r="152" spans="1:47" x14ac:dyDescent="0.2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</row>
    <row r="153" spans="1:47" x14ac:dyDescent="0.2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</row>
    <row r="154" spans="1:47" x14ac:dyDescent="0.2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</row>
    <row r="155" spans="1:47" x14ac:dyDescent="0.2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</row>
    <row r="156" spans="1:47" x14ac:dyDescent="0.2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</row>
    <row r="157" spans="1:47" x14ac:dyDescent="0.2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</row>
    <row r="158" spans="1:47" x14ac:dyDescent="0.2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91"/>
      <c r="AS158" s="91"/>
      <c r="AT158" s="91"/>
      <c r="AU158" s="91"/>
    </row>
    <row r="159" spans="1:47" x14ac:dyDescent="0.2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91"/>
      <c r="AS159" s="91"/>
      <c r="AT159" s="91"/>
      <c r="AU159" s="91"/>
    </row>
    <row r="160" spans="1:47" x14ac:dyDescent="0.2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  <c r="AP160" s="91"/>
      <c r="AQ160" s="91"/>
      <c r="AR160" s="91"/>
      <c r="AS160" s="91"/>
      <c r="AT160" s="91"/>
      <c r="AU160" s="91"/>
    </row>
    <row r="161" spans="1:47" x14ac:dyDescent="0.2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91"/>
      <c r="AS161" s="91"/>
      <c r="AT161" s="91"/>
      <c r="AU161" s="91"/>
    </row>
    <row r="162" spans="1:47" x14ac:dyDescent="0.2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</row>
    <row r="163" spans="1:47" x14ac:dyDescent="0.2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</row>
    <row r="164" spans="1:47" x14ac:dyDescent="0.2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</row>
    <row r="165" spans="1:47" x14ac:dyDescent="0.2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</row>
    <row r="166" spans="1:47" x14ac:dyDescent="0.2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91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91"/>
      <c r="AT166" s="91"/>
      <c r="AU166" s="91"/>
    </row>
    <row r="167" spans="1:47" x14ac:dyDescent="0.2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91"/>
      <c r="AG167" s="91"/>
      <c r="AH167" s="91"/>
      <c r="AI167" s="91"/>
      <c r="AJ167" s="91"/>
      <c r="AK167" s="91"/>
      <c r="AL167" s="91"/>
      <c r="AM167" s="91"/>
      <c r="AN167" s="91"/>
      <c r="AO167" s="91"/>
      <c r="AP167" s="91"/>
      <c r="AQ167" s="91"/>
      <c r="AR167" s="91"/>
      <c r="AS167" s="91"/>
      <c r="AT167" s="91"/>
      <c r="AU167" s="91"/>
    </row>
    <row r="168" spans="1:47" x14ac:dyDescent="0.2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91"/>
      <c r="AF168" s="91"/>
      <c r="AG168" s="91"/>
      <c r="AH168" s="91"/>
      <c r="AI168" s="91"/>
      <c r="AJ168" s="91"/>
      <c r="AK168" s="91"/>
      <c r="AL168" s="91"/>
      <c r="AM168" s="91"/>
      <c r="AN168" s="91"/>
      <c r="AO168" s="91"/>
      <c r="AP168" s="91"/>
      <c r="AQ168" s="91"/>
      <c r="AR168" s="91"/>
      <c r="AS168" s="91"/>
      <c r="AT168" s="91"/>
      <c r="AU168" s="91"/>
    </row>
    <row r="169" spans="1:47" x14ac:dyDescent="0.2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  <c r="AD169" s="91"/>
      <c r="AE169" s="91"/>
      <c r="AF169" s="91"/>
      <c r="AG169" s="91"/>
      <c r="AH169" s="91"/>
      <c r="AI169" s="91"/>
      <c r="AJ169" s="91"/>
      <c r="AK169" s="91"/>
      <c r="AL169" s="91"/>
      <c r="AM169" s="91"/>
      <c r="AN169" s="91"/>
      <c r="AO169" s="91"/>
      <c r="AP169" s="91"/>
      <c r="AQ169" s="91"/>
      <c r="AR169" s="91"/>
      <c r="AS169" s="91"/>
      <c r="AT169" s="91"/>
      <c r="AU169" s="91"/>
    </row>
    <row r="170" spans="1:47" x14ac:dyDescent="0.2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  <c r="AD170" s="91"/>
      <c r="AE170" s="91"/>
      <c r="AF170" s="91"/>
      <c r="AG170" s="91"/>
      <c r="AH170" s="91"/>
      <c r="AI170" s="91"/>
      <c r="AJ170" s="91"/>
      <c r="AK170" s="91"/>
      <c r="AL170" s="91"/>
      <c r="AM170" s="91"/>
      <c r="AN170" s="91"/>
      <c r="AO170" s="91"/>
      <c r="AP170" s="91"/>
      <c r="AQ170" s="91"/>
      <c r="AR170" s="91"/>
      <c r="AS170" s="91"/>
      <c r="AT170" s="91"/>
      <c r="AU170" s="91"/>
    </row>
    <row r="171" spans="1:47" x14ac:dyDescent="0.2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</row>
    <row r="172" spans="1:47" x14ac:dyDescent="0.2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</row>
    <row r="173" spans="1:47" x14ac:dyDescent="0.2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  <c r="AG173" s="9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</row>
    <row r="174" spans="1:47" x14ac:dyDescent="0.2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  <c r="AT174" s="91"/>
      <c r="AU174" s="91"/>
    </row>
    <row r="175" spans="1:47" x14ac:dyDescent="0.2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1"/>
      <c r="AT175" s="91"/>
      <c r="AU175" s="91"/>
    </row>
    <row r="176" spans="1:47" x14ac:dyDescent="0.2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  <c r="AG176" s="91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91"/>
      <c r="AS176" s="91"/>
      <c r="AT176" s="91"/>
      <c r="AU176" s="91"/>
    </row>
    <row r="177" spans="1:47" x14ac:dyDescent="0.2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</row>
    <row r="178" spans="1:47" x14ac:dyDescent="0.2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</row>
    <row r="179" spans="1:47" x14ac:dyDescent="0.2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</row>
    <row r="180" spans="1:47" x14ac:dyDescent="0.2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</row>
    <row r="181" spans="1:47" x14ac:dyDescent="0.2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91"/>
      <c r="AH181" s="91"/>
      <c r="AI181" s="91"/>
      <c r="AJ181" s="91"/>
      <c r="AK181" s="91"/>
      <c r="AL181" s="91"/>
      <c r="AM181" s="91"/>
      <c r="AN181" s="91"/>
      <c r="AO181" s="91"/>
      <c r="AP181" s="91"/>
      <c r="AQ181" s="91"/>
      <c r="AR181" s="91"/>
      <c r="AS181" s="91"/>
      <c r="AT181" s="91"/>
      <c r="AU181" s="91"/>
    </row>
    <row r="182" spans="1:47" x14ac:dyDescent="0.2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91"/>
      <c r="AT182" s="91"/>
      <c r="AU182" s="91"/>
    </row>
    <row r="183" spans="1:47" x14ac:dyDescent="0.2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91"/>
      <c r="AE183" s="91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91"/>
      <c r="AT183" s="91"/>
      <c r="AU183" s="91"/>
    </row>
    <row r="184" spans="1:47" x14ac:dyDescent="0.2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91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91"/>
      <c r="AS184" s="91"/>
      <c r="AT184" s="91"/>
      <c r="AU184" s="91"/>
    </row>
    <row r="185" spans="1:47" x14ac:dyDescent="0.2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  <c r="AN185" s="91"/>
      <c r="AO185" s="91"/>
      <c r="AP185" s="91"/>
      <c r="AQ185" s="91"/>
      <c r="AR185" s="91"/>
      <c r="AS185" s="91"/>
      <c r="AT185" s="91"/>
      <c r="AU185" s="91"/>
    </row>
    <row r="186" spans="1:47" x14ac:dyDescent="0.2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  <c r="AT186" s="91"/>
      <c r="AU186" s="91"/>
    </row>
    <row r="187" spans="1:47" x14ac:dyDescent="0.2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91"/>
      <c r="AG187" s="91"/>
      <c r="AH187" s="91"/>
      <c r="AI187" s="91"/>
      <c r="AJ187" s="91"/>
      <c r="AK187" s="91"/>
      <c r="AL187" s="91"/>
      <c r="AM187" s="91"/>
      <c r="AN187" s="91"/>
      <c r="AO187" s="91"/>
      <c r="AP187" s="91"/>
      <c r="AQ187" s="91"/>
      <c r="AR187" s="91"/>
      <c r="AS187" s="91"/>
      <c r="AT187" s="91"/>
      <c r="AU187" s="91"/>
    </row>
    <row r="188" spans="1:47" x14ac:dyDescent="0.2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1"/>
      <c r="AT188" s="91"/>
      <c r="AU188" s="91"/>
    </row>
    <row r="189" spans="1:47" x14ac:dyDescent="0.2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  <c r="AR189" s="91"/>
      <c r="AS189" s="91"/>
      <c r="AT189" s="91"/>
      <c r="AU189" s="91"/>
    </row>
    <row r="190" spans="1:47" x14ac:dyDescent="0.2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91"/>
      <c r="AS190" s="91"/>
      <c r="AT190" s="91"/>
      <c r="AU190" s="91"/>
    </row>
    <row r="191" spans="1:47" x14ac:dyDescent="0.2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  <c r="AR191" s="91"/>
      <c r="AS191" s="91"/>
      <c r="AT191" s="91"/>
      <c r="AU191" s="91"/>
    </row>
    <row r="192" spans="1:47" x14ac:dyDescent="0.2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  <c r="AR192" s="91"/>
      <c r="AS192" s="91"/>
      <c r="AT192" s="91"/>
      <c r="AU192" s="91"/>
    </row>
    <row r="193" spans="1:47" x14ac:dyDescent="0.2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  <c r="AR193" s="91"/>
      <c r="AS193" s="91"/>
      <c r="AT193" s="91"/>
      <c r="AU193" s="91"/>
    </row>
    <row r="194" spans="1:47" x14ac:dyDescent="0.2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  <c r="AR194" s="91"/>
      <c r="AS194" s="91"/>
      <c r="AT194" s="91"/>
      <c r="AU194" s="91"/>
    </row>
    <row r="195" spans="1:47" x14ac:dyDescent="0.2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  <c r="AR195" s="91"/>
      <c r="AS195" s="91"/>
      <c r="AT195" s="91"/>
      <c r="AU195" s="91"/>
    </row>
    <row r="196" spans="1:47" x14ac:dyDescent="0.2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  <c r="AR196" s="91"/>
      <c r="AS196" s="91"/>
      <c r="AT196" s="91"/>
      <c r="AU196" s="91"/>
    </row>
    <row r="197" spans="1:47" x14ac:dyDescent="0.2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  <c r="AR197" s="91"/>
      <c r="AS197" s="91"/>
      <c r="AT197" s="91"/>
      <c r="AU197" s="91"/>
    </row>
    <row r="198" spans="1:47" x14ac:dyDescent="0.2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  <c r="AR198" s="91"/>
      <c r="AS198" s="91"/>
      <c r="AT198" s="91"/>
      <c r="AU198" s="91"/>
    </row>
    <row r="199" spans="1:47" x14ac:dyDescent="0.2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  <c r="AR199" s="91"/>
      <c r="AS199" s="91"/>
      <c r="AT199" s="91"/>
      <c r="AU199" s="91"/>
    </row>
    <row r="200" spans="1:47" x14ac:dyDescent="0.2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  <c r="AR200" s="91"/>
      <c r="AS200" s="91"/>
      <c r="AT200" s="91"/>
      <c r="AU200" s="91"/>
    </row>
    <row r="201" spans="1:47" x14ac:dyDescent="0.2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  <c r="AR201" s="91"/>
      <c r="AS201" s="91"/>
      <c r="AT201" s="91"/>
      <c r="AU201" s="91"/>
    </row>
    <row r="202" spans="1:47" x14ac:dyDescent="0.2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  <c r="AR202" s="91"/>
      <c r="AS202" s="91"/>
      <c r="AT202" s="91"/>
      <c r="AU202" s="91"/>
    </row>
    <row r="203" spans="1:47" x14ac:dyDescent="0.2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</row>
    <row r="204" spans="1:47" x14ac:dyDescent="0.2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1"/>
      <c r="AT204" s="91"/>
      <c r="AU204" s="91"/>
    </row>
    <row r="205" spans="1:47" x14ac:dyDescent="0.2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1"/>
      <c r="AT205" s="91"/>
      <c r="AU205" s="91"/>
    </row>
    <row r="206" spans="1:47" x14ac:dyDescent="0.2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1"/>
      <c r="AT206" s="91"/>
      <c r="AU206" s="91"/>
    </row>
    <row r="207" spans="1:47" x14ac:dyDescent="0.2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91"/>
      <c r="AS207" s="91"/>
      <c r="AT207" s="91"/>
      <c r="AU207" s="91"/>
    </row>
    <row r="208" spans="1:47" x14ac:dyDescent="0.2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  <c r="AR208" s="91"/>
      <c r="AS208" s="91"/>
      <c r="AT208" s="91"/>
      <c r="AU208" s="91"/>
    </row>
    <row r="209" spans="1:47" x14ac:dyDescent="0.2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</row>
    <row r="210" spans="1:47" x14ac:dyDescent="0.2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</row>
  </sheetData>
  <mergeCells count="18">
    <mergeCell ref="D12:Q12"/>
    <mergeCell ref="D13:Q13"/>
    <mergeCell ref="Q16:R16"/>
    <mergeCell ref="A17:W18"/>
    <mergeCell ref="D8:Q8"/>
    <mergeCell ref="D9:Q9"/>
    <mergeCell ref="R9:W9"/>
    <mergeCell ref="D10:Q10"/>
    <mergeCell ref="D11:Q11"/>
    <mergeCell ref="D14:Q14"/>
    <mergeCell ref="D15:Q15"/>
    <mergeCell ref="D7:Q7"/>
    <mergeCell ref="R7:W7"/>
    <mergeCell ref="A1:W1"/>
    <mergeCell ref="A2:W2"/>
    <mergeCell ref="D4:Q4"/>
    <mergeCell ref="D5:Q5"/>
    <mergeCell ref="D6:Q6"/>
  </mergeCells>
  <phoneticPr fontId="23" type="noConversion"/>
  <conditionalFormatting sqref="D4:D15">
    <cfRule type="expression" dxfId="0" priority="1" stopIfTrue="1">
      <formula>ISBLANK(D4)</formula>
    </cfRule>
  </conditionalFormatting>
  <printOptions horizontalCentered="1"/>
  <pageMargins left="0.5" right="0.5" top="0.5" bottom="0.5" header="0.5" footer="0.5"/>
  <pageSetup paperSize="5" scale="61" orientation="portrait" r:id="rId1"/>
  <headerFooter alignWithMargins="0">
    <oddFooter>&amp;L&amp;14Consultant Independent Cost Estimate
Assumptions and Notes&amp;R&amp;14Exhibit 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Consultant Estimate of Hours</vt:lpstr>
      <vt:lpstr>Travel Calcs.</vt:lpstr>
      <vt:lpstr>Labor Rates</vt:lpstr>
      <vt:lpstr>Direct Expenses</vt:lpstr>
      <vt:lpstr>Project Cost</vt:lpstr>
      <vt:lpstr>Assumptions-Notes</vt:lpstr>
      <vt:lpstr>Classification</vt:lpstr>
      <vt:lpstr>'Assumptions-Notes'!Print_Area</vt:lpstr>
      <vt:lpstr>'Consultant Estimate of Hours'!Print_Area</vt:lpstr>
      <vt:lpstr>'Direct Expenses'!Print_Area</vt:lpstr>
      <vt:lpstr>'Labor Rates'!Print_Area</vt:lpstr>
      <vt:lpstr>'Project Cost'!Print_Area</vt:lpstr>
      <vt:lpstr>'Travel Calcs.'!Print_Area</vt:lpstr>
      <vt:lpstr>'Consultant Estimate of Hours'!Print_Titles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TimFarmer</dc:creator>
  <cp:lastModifiedBy>Taylor, Nicole</cp:lastModifiedBy>
  <cp:lastPrinted>2019-01-29T16:11:29Z</cp:lastPrinted>
  <dcterms:created xsi:type="dcterms:W3CDTF">2003-02-24T17:33:12Z</dcterms:created>
  <dcterms:modified xsi:type="dcterms:W3CDTF">2021-12-09T17:01:56Z</dcterms:modified>
</cp:coreProperties>
</file>