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dotfs\projdev\Consultant Services\Forms\NDOT 163 Travel Log\"/>
    </mc:Choice>
  </mc:AlternateContent>
  <xr:revisionPtr revIDLastSave="0" documentId="13_ncr:1_{33E0DE1A-A310-4978-829C-5ADE6091652F}" xr6:coauthVersionLast="47" xr6:coauthVersionMax="47" xr10:uidLastSave="{00000000-0000-0000-0000-000000000000}"/>
  <workbookProtection workbookAlgorithmName="SHA-512" workbookHashValue="TqeElnK/37jeYrfZbXNrfkktuqfniOoE8irvEiBoVfaOTdYg96HqSCyrSbJAvniNsM/8KugEqgSaF9oYOFtMpg==" workbookSaltValue="Z0e8vceJQtmnUTe0rfN4lQ==" workbookSpinCount="100000" lockStructure="1"/>
  <bookViews>
    <workbookView xWindow="-57708" yWindow="-108" windowWidth="29016" windowHeight="15696" tabRatio="237" xr2:uid="{00000000-000D-0000-FFFF-FFFF00000000}"/>
  </bookViews>
  <sheets>
    <sheet name="Sheet1" sheetId="1" r:id="rId1"/>
  </sheets>
  <definedNames>
    <definedName name="_xlnm.Print_Area" localSheetId="0">Sheet1!$B$1:$L$51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22" i="1" l="1"/>
  <c r="J22" i="1"/>
  <c r="I22" i="1"/>
  <c r="H22" i="1"/>
  <c r="G22" i="1"/>
  <c r="F22" i="1"/>
  <c r="I93" i="1"/>
  <c r="I92" i="1"/>
  <c r="I91" i="1"/>
  <c r="I90" i="1"/>
  <c r="I89" i="1"/>
  <c r="I88" i="1"/>
  <c r="I87" i="1"/>
  <c r="I86" i="1"/>
  <c r="I85" i="1"/>
  <c r="I84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83" i="1"/>
  <c r="I69" i="1"/>
  <c r="I68" i="1"/>
  <c r="I67" i="1"/>
  <c r="I66" i="1"/>
  <c r="I65" i="1"/>
  <c r="I64" i="1"/>
  <c r="I63" i="1"/>
  <c r="I62" i="1"/>
  <c r="I61" i="1"/>
  <c r="I60" i="1"/>
  <c r="I59" i="1"/>
  <c r="I58" i="1" l="1"/>
  <c r="I5" i="1" l="1"/>
  <c r="H5" i="1"/>
  <c r="G5" i="1"/>
  <c r="F5" i="1"/>
  <c r="K5" i="1"/>
  <c r="J5" i="1"/>
  <c r="A3" i="1" l="1"/>
  <c r="J35" i="1" l="1"/>
  <c r="J27" i="1"/>
  <c r="J23" i="1"/>
  <c r="J15" i="1"/>
  <c r="J36" i="1" l="1"/>
  <c r="J3" i="1" s="1"/>
  <c r="B34" i="1"/>
  <c r="B32" i="1"/>
  <c r="B31" i="1"/>
  <c r="B30" i="1"/>
  <c r="B29" i="1"/>
  <c r="B33" i="1"/>
  <c r="K23" i="1" l="1"/>
  <c r="I23" i="1"/>
  <c r="H23" i="1"/>
  <c r="G23" i="1"/>
  <c r="F23" i="1"/>
  <c r="K15" i="1" l="1"/>
  <c r="I15" i="1"/>
  <c r="H15" i="1"/>
  <c r="G15" i="1"/>
  <c r="F15" i="1"/>
  <c r="K35" i="1"/>
  <c r="I35" i="1"/>
  <c r="H35" i="1"/>
  <c r="G35" i="1"/>
  <c r="F35" i="1"/>
  <c r="K27" i="1"/>
  <c r="I27" i="1"/>
  <c r="H27" i="1"/>
  <c r="G27" i="1"/>
  <c r="F27" i="1"/>
  <c r="L35" i="1" l="1"/>
  <c r="L27" i="1"/>
  <c r="L15" i="1"/>
  <c r="L22" i="1"/>
  <c r="F36" i="1"/>
  <c r="G36" i="1"/>
  <c r="G3" i="1" s="1"/>
  <c r="H36" i="1"/>
  <c r="H3" i="1" s="1"/>
  <c r="I36" i="1"/>
  <c r="I3" i="1" s="1"/>
  <c r="K36" i="1"/>
  <c r="K3" i="1" s="1"/>
  <c r="F3" i="1" l="1"/>
  <c r="C37" i="1"/>
</calcChain>
</file>

<file path=xl/sharedStrings.xml><?xml version="1.0" encoding="utf-8"?>
<sst xmlns="http://schemas.openxmlformats.org/spreadsheetml/2006/main" count="67" uniqueCount="58">
  <si>
    <t>Actual Lodging Rate</t>
  </si>
  <si>
    <t>Actual Lodging Taxes</t>
  </si>
  <si>
    <t>Traveler's Name</t>
  </si>
  <si>
    <t>Departure Time</t>
  </si>
  <si>
    <t>Return Time</t>
  </si>
  <si>
    <t>Allowable Lodging Expense</t>
  </si>
  <si>
    <t>Airfare</t>
  </si>
  <si>
    <t>Rental Auto</t>
  </si>
  <si>
    <t>[2]</t>
  </si>
  <si>
    <t>Travel Info</t>
  </si>
  <si>
    <t>[1]</t>
  </si>
  <si>
    <t>Mileage Rate</t>
  </si>
  <si>
    <t>Allowable Mileage Cost</t>
  </si>
  <si>
    <t>Rental Auto Fuel</t>
  </si>
  <si>
    <t>Travel Date:</t>
  </si>
  <si>
    <t>Agreement #:</t>
  </si>
  <si>
    <t>TOTAL ALLOWABLE COSTS:</t>
  </si>
  <si>
    <t>Transportation (i.e. taxi)</t>
  </si>
  <si>
    <t>Lodging Expenses</t>
  </si>
  <si>
    <t>Other Travel Expenses</t>
  </si>
  <si>
    <t>[3]</t>
  </si>
  <si>
    <t>[4]</t>
  </si>
  <si>
    <t>_______________</t>
  </si>
  <si>
    <t>Allowable Other Expense</t>
  </si>
  <si>
    <t xml:space="preserve">    Agreement Invoice Travel Log</t>
  </si>
  <si>
    <t>Location(s) Traveled</t>
  </si>
  <si>
    <t>Miles Traveled</t>
  </si>
  <si>
    <t>Mileage Expenses</t>
  </si>
  <si>
    <t>Max Daily Allowance (excl taxes)</t>
  </si>
  <si>
    <t>[5]</t>
  </si>
  <si>
    <t>Meal &amp; Incidental Expenses</t>
  </si>
  <si>
    <t>Breakfast</t>
  </si>
  <si>
    <t>Lunch</t>
  </si>
  <si>
    <t>Dinner</t>
  </si>
  <si>
    <t>Incidental</t>
  </si>
  <si>
    <t xml:space="preserve">Enter traveler's name (different column for each traveler), enter Departure Time on first day of travel, Return Time on last day of travel. </t>
  </si>
  <si>
    <r>
      <t xml:space="preserve">Notes:   </t>
    </r>
    <r>
      <rPr>
        <sz val="9"/>
        <color theme="1"/>
        <rFont val="Arial"/>
        <family val="2"/>
      </rPr>
      <t xml:space="preserve"> (provide clarification of expenses or additional breakdown of expenses by project, if applicable)</t>
    </r>
  </si>
  <si>
    <t xml:space="preserve">Any non-labor cost charged as a direct cost to NDOT cannot be included in Consultant’s overhead rate calculation.  </t>
  </si>
  <si>
    <r>
      <rPr>
        <i/>
        <sz val="8"/>
        <color theme="1"/>
        <rFont val="Arial Narrow"/>
        <family val="2"/>
      </rPr>
      <t>Check box if first or last day of travel</t>
    </r>
    <r>
      <rPr>
        <sz val="8"/>
        <color theme="1"/>
        <rFont val="Arial Narrow"/>
        <family val="2"/>
      </rPr>
      <t xml:space="preserve"> --&gt;</t>
    </r>
  </si>
  <si>
    <t>Federal GSA Rates:</t>
  </si>
  <si>
    <t>Omaha</t>
  </si>
  <si>
    <t>Outside Omaha</t>
  </si>
  <si>
    <t>Total</t>
  </si>
  <si>
    <t>Nebraska GSA %:</t>
  </si>
  <si>
    <t>LOOKUP TABLE - BE CAREFUL CHANGING THIS SECTION</t>
  </si>
  <si>
    <t>Sum-check</t>
  </si>
  <si>
    <t>Federal Per Diem Rate</t>
  </si>
  <si>
    <t>Max. daily allowance for meals and incidentals set at 70% of federal GSA rate obtained from http://www.gsa.gov/portal/category/100120 (based on work location).  Incidentals include fees/tips given to baggage carriers or hotel staff.  Enter full daily GSA rate in first row.</t>
  </si>
  <si>
    <t>Attach detailed receipts and add description of other travel expenses not pre-listed on the form.</t>
  </si>
  <si>
    <t>Locations</t>
  </si>
  <si>
    <t>&lt;-- Enter appropriate mileage rate in this row</t>
  </si>
  <si>
    <t>&lt;-- Enter appropriate per diem rate(s) in this row</t>
  </si>
  <si>
    <t>&lt;-- Enter appropriate lodging rate(s) in this row</t>
  </si>
  <si>
    <t>State's Allowable Per Diem M&amp;IE</t>
  </si>
  <si>
    <t>10/21-09/25</t>
  </si>
  <si>
    <t>NDOT Form 163  v26.0101</t>
  </si>
  <si>
    <t>Enter travel origination, primary destination, and daily miles traveled.  Mileage rate eff. Jan. 2026 is $0.725</t>
  </si>
  <si>
    <t>Enter lodging rate and taxes separately.  Reimbursement of lodging taxes is prorated, if necessary.  Rates eff. 10/25-09/26 are $122 Omaha, $110 Rest of Nebraska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</si>
</sst>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dd"/>
    <numFmt numFmtId="165" formatCode="[$-409]h:mm\ AM/PM;@"/>
    <numFmt numFmtId="166" formatCode="_-* #,##0.00_-;\-* #,##0.00_-;_-* &quot;-&quot;??_-;_-@_-"/>
    <numFmt numFmtId="167" formatCode="_(&quot;$&quot;* #,##0.000_);_(&quot;$&quot;* \(#,##0.000\);_(&quot;$&quot;* &quot;-&quot;??_);_(@_)"/>
    <numFmt numFmtId="168" formatCode="&quot;$&quot;#,##0.00"/>
    <numFmt numFmtId="169" formatCode="&quot;$&quot;#,##0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Arial Narrow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b/>
      <sz val="24"/>
      <color rgb="FF225769"/>
      <name val="Arial"/>
      <family val="2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9"/>
      <name val="Arial"/>
      <family val="2"/>
    </font>
    <font>
      <sz val="8"/>
      <color rgb="FFFF0000"/>
      <name val="Arial"/>
      <family val="2"/>
    </font>
    <font>
      <b/>
      <sz val="10"/>
      <color theme="0"/>
      <name val="Arial"/>
      <family val="2"/>
    </font>
    <font>
      <b/>
      <sz val="9"/>
      <color theme="0"/>
      <name val="Arial"/>
      <family val="2"/>
    </font>
    <font>
      <sz val="11"/>
      <color theme="1"/>
      <name val="Arial"/>
      <family val="2"/>
    </font>
    <font>
      <sz val="9"/>
      <color theme="0"/>
      <name val="Arial"/>
      <family val="2"/>
    </font>
    <font>
      <sz val="6"/>
      <color theme="1"/>
      <name val="Arial"/>
      <family val="2"/>
    </font>
    <font>
      <sz val="6"/>
      <color theme="0"/>
      <name val="Arial"/>
      <family val="2"/>
    </font>
    <font>
      <sz val="7"/>
      <color theme="1"/>
      <name val="Arial"/>
      <family val="2"/>
    </font>
    <font>
      <sz val="8"/>
      <color theme="1"/>
      <name val="Arial Narrow"/>
      <family val="2"/>
    </font>
    <font>
      <i/>
      <sz val="6"/>
      <color theme="1"/>
      <name val="Arial"/>
      <family val="2"/>
    </font>
    <font>
      <i/>
      <sz val="8"/>
      <color theme="1"/>
      <name val="Arial Narrow"/>
      <family val="2"/>
    </font>
    <font>
      <sz val="10"/>
      <color rgb="FFC00000"/>
      <name val="Arial"/>
      <family val="2"/>
    </font>
    <font>
      <b/>
      <sz val="10"/>
      <color rgb="FFC00000"/>
      <name val="Arial"/>
      <family val="2"/>
    </font>
    <font>
      <b/>
      <u/>
      <sz val="10"/>
      <color rgb="FFC00000"/>
      <name val="Arial"/>
      <family val="2"/>
    </font>
    <font>
      <sz val="10"/>
      <color theme="3"/>
      <name val="Arial"/>
      <family val="2"/>
    </font>
    <font>
      <b/>
      <sz val="1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lightUp">
        <fgColor theme="0" tint="-0.14996795556505021"/>
        <bgColor indexed="65"/>
      </patternFill>
    </fill>
    <fill>
      <patternFill patternType="solid">
        <fgColor rgb="FFFFFFE5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/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indexed="64"/>
      </left>
      <right/>
      <top style="double">
        <color indexed="64"/>
      </top>
      <bottom style="double">
        <color auto="1"/>
      </bottom>
      <diagonal/>
    </border>
    <border>
      <left/>
      <right style="double">
        <color indexed="64"/>
      </right>
      <top style="double">
        <color indexed="64"/>
      </top>
      <bottom style="double">
        <color auto="1"/>
      </bottom>
      <diagonal/>
    </border>
    <border>
      <left style="double">
        <color theme="0"/>
      </left>
      <right style="double">
        <color theme="0"/>
      </right>
      <top style="double">
        <color theme="0"/>
      </top>
      <bottom style="double">
        <color theme="0"/>
      </bottom>
      <diagonal/>
    </border>
    <border>
      <left style="double">
        <color theme="0"/>
      </left>
      <right/>
      <top style="double">
        <color theme="0"/>
      </top>
      <bottom style="double">
        <color theme="0"/>
      </bottom>
      <diagonal/>
    </border>
    <border>
      <left/>
      <right style="double">
        <color theme="0"/>
      </right>
      <top style="double">
        <color theme="0"/>
      </top>
      <bottom style="double">
        <color theme="0"/>
      </bottom>
      <diagonal/>
    </border>
    <border>
      <left/>
      <right/>
      <top/>
      <bottom style="double">
        <color theme="0"/>
      </bottom>
      <diagonal/>
    </border>
    <border>
      <left style="double">
        <color indexed="64"/>
      </left>
      <right/>
      <top/>
      <bottom style="double">
        <color theme="0"/>
      </bottom>
      <diagonal/>
    </border>
    <border>
      <left/>
      <right style="double">
        <color indexed="64"/>
      </right>
      <top/>
      <bottom style="double">
        <color theme="0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/>
      <top style="double">
        <color theme="0"/>
      </top>
      <bottom/>
      <diagonal/>
    </border>
    <border>
      <left/>
      <right style="double">
        <color theme="0"/>
      </right>
      <top style="double">
        <color theme="0"/>
      </top>
      <bottom/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4" fontId="4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102">
    <xf numFmtId="0" fontId="0" fillId="0" borderId="0" xfId="0"/>
    <xf numFmtId="0" fontId="2" fillId="0" borderId="0" xfId="0" applyFont="1"/>
    <xf numFmtId="0" fontId="5" fillId="0" borderId="0" xfId="0" applyFont="1" applyAlignment="1">
      <alignment horizontal="right" vertical="top"/>
    </xf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horizontal="right"/>
    </xf>
    <xf numFmtId="164" fontId="8" fillId="0" borderId="0" xfId="0" applyNumberFormat="1" applyFont="1" applyAlignment="1" applyProtection="1">
      <alignment horizontal="center"/>
      <protection hidden="1"/>
    </xf>
    <xf numFmtId="0" fontId="8" fillId="0" borderId="0" xfId="0" applyFont="1"/>
    <xf numFmtId="0" fontId="8" fillId="0" borderId="4" xfId="0" applyFont="1" applyBorder="1"/>
    <xf numFmtId="0" fontId="6" fillId="0" borderId="3" xfId="0" applyFont="1" applyBorder="1" applyAlignment="1">
      <alignment horizontal="right"/>
    </xf>
    <xf numFmtId="0" fontId="6" fillId="0" borderId="4" xfId="0" applyFont="1" applyBorder="1"/>
    <xf numFmtId="165" fontId="9" fillId="0" borderId="12" xfId="0" applyNumberFormat="1" applyFont="1" applyBorder="1" applyAlignment="1" applyProtection="1">
      <alignment horizontal="right" indent="1"/>
      <protection locked="0"/>
    </xf>
    <xf numFmtId="0" fontId="6" fillId="0" borderId="2" xfId="0" applyFont="1" applyBorder="1"/>
    <xf numFmtId="0" fontId="6" fillId="0" borderId="6" xfId="0" applyFont="1" applyBorder="1" applyAlignment="1">
      <alignment horizontal="right"/>
    </xf>
    <xf numFmtId="165" fontId="9" fillId="0" borderId="13" xfId="0" applyNumberFormat="1" applyFont="1" applyBorder="1" applyAlignment="1" applyProtection="1">
      <alignment horizontal="right" indent="1"/>
      <protection locked="0"/>
    </xf>
    <xf numFmtId="1" fontId="9" fillId="0" borderId="12" xfId="0" applyNumberFormat="1" applyFont="1" applyBorder="1" applyAlignment="1" applyProtection="1">
      <alignment horizontal="center"/>
      <protection locked="0"/>
    </xf>
    <xf numFmtId="0" fontId="9" fillId="0" borderId="0" xfId="0" applyFont="1" applyAlignment="1">
      <alignment horizontal="center"/>
    </xf>
    <xf numFmtId="0" fontId="6" fillId="0" borderId="5" xfId="0" applyFont="1" applyBorder="1"/>
    <xf numFmtId="44" fontId="10" fillId="0" borderId="15" xfId="0" applyNumberFormat="1" applyFont="1" applyBorder="1"/>
    <xf numFmtId="44" fontId="10" fillId="0" borderId="7" xfId="0" applyNumberFormat="1" applyFont="1" applyBorder="1"/>
    <xf numFmtId="44" fontId="10" fillId="0" borderId="16" xfId="0" applyNumberFormat="1" applyFont="1" applyBorder="1"/>
    <xf numFmtId="44" fontId="5" fillId="0" borderId="0" xfId="0" applyNumberFormat="1" applyFont="1"/>
    <xf numFmtId="0" fontId="9" fillId="0" borderId="0" xfId="0" applyFont="1"/>
    <xf numFmtId="44" fontId="11" fillId="0" borderId="14" xfId="1" applyFont="1" applyBorder="1" applyProtection="1">
      <protection locked="0"/>
    </xf>
    <xf numFmtId="0" fontId="6" fillId="0" borderId="4" xfId="0" applyFont="1" applyBorder="1" applyAlignment="1">
      <alignment horizontal="right"/>
    </xf>
    <xf numFmtId="44" fontId="9" fillId="0" borderId="12" xfId="1" applyFont="1" applyBorder="1" applyProtection="1">
      <protection locked="0"/>
    </xf>
    <xf numFmtId="44" fontId="10" fillId="0" borderId="7" xfId="1" applyFont="1" applyFill="1" applyBorder="1"/>
    <xf numFmtId="44" fontId="9" fillId="0" borderId="13" xfId="1" applyFont="1" applyBorder="1" applyProtection="1">
      <protection locked="0"/>
    </xf>
    <xf numFmtId="44" fontId="10" fillId="0" borderId="7" xfId="1" applyFont="1" applyFill="1" applyBorder="1" applyProtection="1"/>
    <xf numFmtId="0" fontId="9" fillId="0" borderId="10" xfId="1" applyNumberFormat="1" applyFont="1" applyBorder="1"/>
    <xf numFmtId="0" fontId="9" fillId="0" borderId="10" xfId="0" applyFont="1" applyBorder="1"/>
    <xf numFmtId="0" fontId="12" fillId="0" borderId="4" xfId="0" applyFont="1" applyBorder="1"/>
    <xf numFmtId="0" fontId="6" fillId="0" borderId="3" xfId="0" applyFont="1" applyBorder="1" applyAlignment="1" applyProtection="1">
      <alignment horizontal="right"/>
      <protection locked="0"/>
    </xf>
    <xf numFmtId="44" fontId="9" fillId="0" borderId="14" xfId="1" applyFont="1" applyBorder="1" applyProtection="1">
      <protection locked="0"/>
    </xf>
    <xf numFmtId="0" fontId="6" fillId="0" borderId="21" xfId="0" applyFont="1" applyBorder="1"/>
    <xf numFmtId="0" fontId="6" fillId="0" borderId="20" xfId="0" applyFont="1" applyBorder="1" applyAlignment="1">
      <alignment horizontal="right"/>
    </xf>
    <xf numFmtId="0" fontId="6" fillId="0" borderId="22" xfId="0" applyFont="1" applyBorder="1" applyAlignment="1">
      <alignment horizontal="right"/>
    </xf>
    <xf numFmtId="44" fontId="10" fillId="0" borderId="23" xfId="1" applyFont="1" applyFill="1" applyBorder="1"/>
    <xf numFmtId="0" fontId="6" fillId="2" borderId="18" xfId="0" applyFont="1" applyFill="1" applyBorder="1"/>
    <xf numFmtId="44" fontId="14" fillId="2" borderId="17" xfId="1" applyFont="1" applyFill="1" applyBorder="1" applyAlignment="1">
      <alignment vertical="center"/>
    </xf>
    <xf numFmtId="44" fontId="14" fillId="2" borderId="19" xfId="1" applyFont="1" applyFill="1" applyBorder="1" applyAlignment="1">
      <alignment vertical="center"/>
    </xf>
    <xf numFmtId="44" fontId="15" fillId="0" borderId="0" xfId="0" applyNumberFormat="1" applyFont="1"/>
    <xf numFmtId="0" fontId="5" fillId="0" borderId="0" xfId="0" applyFont="1" applyAlignment="1">
      <alignment horizontal="left" vertical="top"/>
    </xf>
    <xf numFmtId="0" fontId="6" fillId="0" borderId="0" xfId="0" applyFont="1" applyAlignment="1">
      <alignment horizontal="left"/>
    </xf>
    <xf numFmtId="0" fontId="5" fillId="0" borderId="0" xfId="0" applyFont="1"/>
    <xf numFmtId="0" fontId="6" fillId="0" borderId="0" xfId="0" applyFont="1" applyProtection="1">
      <protection locked="0"/>
    </xf>
    <xf numFmtId="167" fontId="9" fillId="0" borderId="13" xfId="1" applyNumberFormat="1" applyFont="1" applyBorder="1" applyProtection="1">
      <protection locked="0"/>
    </xf>
    <xf numFmtId="0" fontId="16" fillId="0" borderId="12" xfId="1" applyNumberFormat="1" applyFont="1" applyBorder="1" applyProtection="1">
      <protection locked="0"/>
    </xf>
    <xf numFmtId="0" fontId="18" fillId="0" borderId="4" xfId="0" applyFont="1" applyBorder="1"/>
    <xf numFmtId="44" fontId="16" fillId="0" borderId="14" xfId="1" applyFont="1" applyBorder="1" applyProtection="1">
      <protection locked="0"/>
    </xf>
    <xf numFmtId="0" fontId="17" fillId="0" borderId="0" xfId="0" applyFont="1" applyAlignment="1">
      <alignment horizontal="left" vertical="center" indent="1"/>
    </xf>
    <xf numFmtId="0" fontId="5" fillId="0" borderId="0" xfId="0" applyFont="1" applyAlignment="1">
      <alignment horizontal="right" vertical="top" indent="1"/>
    </xf>
    <xf numFmtId="0" fontId="20" fillId="0" borderId="0" xfId="0" applyFont="1" applyAlignment="1">
      <alignment vertical="center" wrapText="1"/>
    </xf>
    <xf numFmtId="0" fontId="20" fillId="0" borderId="25" xfId="0" applyFont="1" applyBorder="1" applyAlignment="1">
      <alignment vertical="center" wrapText="1"/>
    </xf>
    <xf numFmtId="0" fontId="5" fillId="0" borderId="0" xfId="0" applyFont="1" applyAlignment="1">
      <alignment vertical="top"/>
    </xf>
    <xf numFmtId="0" fontId="5" fillId="0" borderId="0" xfId="0" applyFont="1" applyAlignment="1">
      <alignment vertical="top" wrapText="1"/>
    </xf>
    <xf numFmtId="0" fontId="9" fillId="0" borderId="0" xfId="0" applyFont="1" applyAlignment="1">
      <alignment horizontal="left"/>
    </xf>
    <xf numFmtId="0" fontId="21" fillId="0" borderId="0" xfId="0" applyFont="1"/>
    <xf numFmtId="0" fontId="10" fillId="0" borderId="0" xfId="0" applyFont="1"/>
    <xf numFmtId="0" fontId="20" fillId="0" borderId="3" xfId="0" applyFont="1" applyBorder="1" applyAlignment="1">
      <alignment horizontal="right"/>
    </xf>
    <xf numFmtId="0" fontId="2" fillId="0" borderId="0" xfId="0" quotePrefix="1" applyFont="1"/>
    <xf numFmtId="0" fontId="23" fillId="0" borderId="0" xfId="0" applyFont="1"/>
    <xf numFmtId="9" fontId="23" fillId="0" borderId="0" xfId="0" applyNumberFormat="1" applyFont="1"/>
    <xf numFmtId="0" fontId="23" fillId="0" borderId="1" xfId="0" applyFont="1" applyBorder="1" applyAlignment="1">
      <alignment horizontal="center"/>
    </xf>
    <xf numFmtId="0" fontId="23" fillId="0" borderId="1" xfId="0" applyFont="1" applyBorder="1" applyAlignment="1">
      <alignment horizontal="right"/>
    </xf>
    <xf numFmtId="0" fontId="23" fillId="0" borderId="0" xfId="0" applyFont="1" applyProtection="1">
      <protection locked="0"/>
    </xf>
    <xf numFmtId="0" fontId="25" fillId="0" borderId="0" xfId="0" applyFont="1" applyAlignment="1">
      <alignment horizontal="left" vertical="top"/>
    </xf>
    <xf numFmtId="0" fontId="24" fillId="0" borderId="0" xfId="0" applyFont="1" applyAlignment="1" applyProtection="1">
      <alignment horizontal="right"/>
      <protection locked="0"/>
    </xf>
    <xf numFmtId="44" fontId="10" fillId="0" borderId="11" xfId="0" applyNumberFormat="1" applyFont="1" applyBorder="1"/>
    <xf numFmtId="44" fontId="10" fillId="0" borderId="10" xfId="0" applyNumberFormat="1" applyFont="1" applyBorder="1"/>
    <xf numFmtId="44" fontId="10" fillId="0" borderId="9" xfId="0" applyNumberFormat="1" applyFont="1" applyBorder="1"/>
    <xf numFmtId="168" fontId="5" fillId="0" borderId="26" xfId="0" applyNumberFormat="1" applyFont="1" applyBorder="1" applyAlignment="1" applyProtection="1">
      <alignment horizontal="center" vertical="center" wrapText="1"/>
      <protection locked="0"/>
    </xf>
    <xf numFmtId="169" fontId="23" fillId="3" borderId="0" xfId="0" applyNumberFormat="1" applyFont="1" applyFill="1" applyAlignment="1" applyProtection="1">
      <alignment horizontal="center"/>
      <protection locked="0"/>
    </xf>
    <xf numFmtId="168" fontId="23" fillId="3" borderId="0" xfId="0" applyNumberFormat="1" applyFont="1" applyFill="1" applyAlignment="1" applyProtection="1">
      <alignment horizontal="center"/>
      <protection locked="0"/>
    </xf>
    <xf numFmtId="0" fontId="23" fillId="3" borderId="0" xfId="0" applyFont="1" applyFill="1"/>
    <xf numFmtId="14" fontId="8" fillId="4" borderId="0" xfId="0" applyNumberFormat="1" applyFont="1" applyFill="1" applyAlignment="1" applyProtection="1">
      <alignment horizontal="center"/>
      <protection locked="0"/>
    </xf>
    <xf numFmtId="44" fontId="19" fillId="0" borderId="10" xfId="0" applyNumberFormat="1" applyFont="1" applyBorder="1" applyAlignment="1">
      <alignment horizontal="center" vertical="center"/>
    </xf>
    <xf numFmtId="0" fontId="23" fillId="0" borderId="0" xfId="0" applyFont="1" applyAlignment="1">
      <alignment horizontal="right"/>
    </xf>
    <xf numFmtId="9" fontId="23" fillId="0" borderId="0" xfId="0" applyNumberFormat="1" applyFont="1" applyAlignment="1">
      <alignment horizontal="center"/>
    </xf>
    <xf numFmtId="0" fontId="9" fillId="0" borderId="0" xfId="0" quotePrefix="1" applyFont="1"/>
    <xf numFmtId="0" fontId="13" fillId="2" borderId="27" xfId="0" applyFont="1" applyFill="1" applyBorder="1" applyAlignment="1">
      <alignment vertical="center"/>
    </xf>
    <xf numFmtId="0" fontId="13" fillId="2" borderId="28" xfId="0" applyFont="1" applyFill="1" applyBorder="1" applyAlignment="1">
      <alignment horizontal="right" vertical="center"/>
    </xf>
    <xf numFmtId="0" fontId="9" fillId="0" borderId="0" xfId="0" applyFont="1" applyAlignment="1">
      <alignment horizontal="left" vertical="top" wrapText="1"/>
    </xf>
    <xf numFmtId="0" fontId="26" fillId="0" borderId="24" xfId="0" applyFont="1" applyBorder="1" applyAlignment="1" applyProtection="1">
      <alignment horizontal="left" vertical="top" wrapText="1"/>
      <protection locked="0"/>
    </xf>
    <xf numFmtId="0" fontId="19" fillId="0" borderId="0" xfId="0" applyFont="1" applyAlignment="1">
      <alignment horizontal="center" wrapText="1"/>
    </xf>
    <xf numFmtId="0" fontId="8" fillId="0" borderId="1" xfId="0" applyFont="1" applyBorder="1" applyAlignment="1" applyProtection="1">
      <alignment horizontal="center" wrapText="1"/>
      <protection locked="0"/>
    </xf>
    <xf numFmtId="0" fontId="8" fillId="0" borderId="11" xfId="0" applyFont="1" applyBorder="1" applyAlignment="1">
      <alignment horizontal="left"/>
    </xf>
    <xf numFmtId="0" fontId="8" fillId="0" borderId="8" xfId="0" applyFont="1" applyBorder="1" applyAlignment="1">
      <alignment horizontal="left"/>
    </xf>
    <xf numFmtId="0" fontId="8" fillId="0" borderId="9" xfId="0" applyFont="1" applyBorder="1" applyAlignment="1">
      <alignment horizontal="left"/>
    </xf>
    <xf numFmtId="0" fontId="6" fillId="0" borderId="4" xfId="0" applyFont="1" applyBorder="1" applyAlignment="1">
      <alignment horizontal="right"/>
    </xf>
    <xf numFmtId="0" fontId="6" fillId="0" borderId="0" xfId="0" applyFont="1" applyAlignment="1">
      <alignment horizontal="right"/>
    </xf>
    <xf numFmtId="0" fontId="6" fillId="0" borderId="3" xfId="0" applyFont="1" applyBorder="1" applyAlignment="1">
      <alignment horizontal="right"/>
    </xf>
    <xf numFmtId="0" fontId="8" fillId="0" borderId="4" xfId="0" applyFont="1" applyBorder="1" applyAlignment="1">
      <alignment horizontal="left"/>
    </xf>
    <xf numFmtId="0" fontId="8" fillId="0" borderId="0" xfId="0" applyFont="1" applyAlignment="1">
      <alignment horizontal="left"/>
    </xf>
    <xf numFmtId="0" fontId="8" fillId="0" borderId="3" xfId="0" applyFont="1" applyBorder="1" applyAlignment="1">
      <alignment horizontal="left"/>
    </xf>
    <xf numFmtId="0" fontId="9" fillId="0" borderId="10" xfId="0" applyFont="1" applyBorder="1" applyAlignment="1" applyProtection="1">
      <alignment horizontal="center" wrapText="1"/>
      <protection locked="0"/>
    </xf>
    <xf numFmtId="0" fontId="9" fillId="0" borderId="14" xfId="0" applyFont="1" applyBorder="1" applyAlignment="1" applyProtection="1">
      <alignment horizontal="center" wrapText="1"/>
      <protection locked="0"/>
    </xf>
    <xf numFmtId="44" fontId="27" fillId="0" borderId="5" xfId="0" applyNumberFormat="1" applyFont="1" applyBorder="1" applyAlignment="1" applyProtection="1">
      <alignment horizontal="right"/>
      <protection locked="0"/>
    </xf>
    <xf numFmtId="44" fontId="27" fillId="0" borderId="2" xfId="0" applyNumberFormat="1" applyFont="1" applyBorder="1" applyAlignment="1" applyProtection="1">
      <alignment horizontal="right"/>
      <protection locked="0"/>
    </xf>
    <xf numFmtId="44" fontId="27" fillId="0" borderId="6" xfId="0" applyNumberFormat="1" applyFont="1" applyBorder="1" applyAlignment="1" applyProtection="1">
      <alignment horizontal="right"/>
      <protection locked="0"/>
    </xf>
    <xf numFmtId="0" fontId="6" fillId="0" borderId="2" xfId="0" applyFont="1" applyBorder="1" applyAlignment="1">
      <alignment horizontal="right"/>
    </xf>
    <xf numFmtId="0" fontId="6" fillId="0" borderId="6" xfId="0" applyFont="1" applyBorder="1" applyAlignment="1">
      <alignment horizontal="right"/>
    </xf>
  </cellXfs>
  <cellStyles count="6">
    <cellStyle name="Comma 2" xfId="3" xr:uid="{00000000-0005-0000-0000-000000000000}"/>
    <cellStyle name="Comma 3" xfId="5" xr:uid="{00000000-0005-0000-0000-000001000000}"/>
    <cellStyle name="Currency" xfId="1" builtinId="4"/>
    <cellStyle name="Currency 2" xfId="4" xr:uid="{00000000-0005-0000-0000-000003000000}"/>
    <cellStyle name="Normal" xfId="0" builtinId="0"/>
    <cellStyle name="Normal 2" xfId="2" xr:uid="{00000000-0005-0000-0000-000005000000}"/>
  </cellStyles>
  <dxfs count="16"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9999"/>
        </patternFill>
      </fill>
    </dxf>
    <dxf>
      <font>
        <color auto="1"/>
      </font>
      <fill>
        <patternFill>
          <bgColor rgb="FFFF9999"/>
        </patternFill>
      </fill>
    </dxf>
    <dxf>
      <font>
        <color auto="1"/>
      </font>
      <fill>
        <patternFill>
          <bgColor rgb="FFFFFFCC"/>
        </patternFill>
      </fill>
    </dxf>
    <dxf>
      <font>
        <color rgb="FFFF0000"/>
      </font>
      <fill>
        <patternFill>
          <bgColor rgb="FFFFFFCC"/>
        </patternFill>
      </fill>
    </dxf>
    <dxf>
      <fill>
        <patternFill patternType="solid">
          <fgColor theme="0"/>
          <bgColor theme="6" tint="0.79998168889431442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</font>
    </dxf>
    <dxf>
      <font>
        <color rgb="FFFF0000"/>
      </font>
      <fill>
        <patternFill>
          <bgColor rgb="FFFFFFCC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FFCC"/>
        </patternFill>
      </fill>
    </dxf>
  </dxfs>
  <tableStyles count="0" defaultTableStyle="TableStyleMedium2" defaultPivotStyle="PivotStyleLight16"/>
  <colors>
    <mruColors>
      <color rgb="FFFFFFE5"/>
      <color rgb="FFFFFFCC"/>
      <color rgb="FFFFFF99"/>
      <color rgb="FFFF9999"/>
      <color rgb="FFFF7C80"/>
      <color rgb="FF22576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F$19" lockText="1" noThreeD="1"/>
</file>

<file path=xl/ctrlProps/ctrlProp10.xml><?xml version="1.0" encoding="utf-8"?>
<formControlPr xmlns="http://schemas.microsoft.com/office/spreadsheetml/2009/9/main" objectType="CheckBox" fmlaLink="$I$19" lockText="1" noThreeD="1"/>
</file>

<file path=xl/ctrlProps/ctrlProp11.xml><?xml version="1.0" encoding="utf-8"?>
<formControlPr xmlns="http://schemas.microsoft.com/office/spreadsheetml/2009/9/main" objectType="CheckBox" fmlaLink="$I$20" lockText="1" noThreeD="1"/>
</file>

<file path=xl/ctrlProps/ctrlProp12.xml><?xml version="1.0" encoding="utf-8"?>
<formControlPr xmlns="http://schemas.microsoft.com/office/spreadsheetml/2009/9/main" objectType="CheckBox" fmlaLink="$I$21" lockText="1" noThreeD="1"/>
</file>

<file path=xl/ctrlProps/ctrlProp13.xml><?xml version="1.0" encoding="utf-8"?>
<formControlPr xmlns="http://schemas.microsoft.com/office/spreadsheetml/2009/9/main" objectType="CheckBox" fmlaLink="$J$19" lockText="1" noThreeD="1"/>
</file>

<file path=xl/ctrlProps/ctrlProp14.xml><?xml version="1.0" encoding="utf-8"?>
<formControlPr xmlns="http://schemas.microsoft.com/office/spreadsheetml/2009/9/main" objectType="CheckBox" fmlaLink="$J$20" lockText="1" noThreeD="1"/>
</file>

<file path=xl/ctrlProps/ctrlProp15.xml><?xml version="1.0" encoding="utf-8"?>
<formControlPr xmlns="http://schemas.microsoft.com/office/spreadsheetml/2009/9/main" objectType="CheckBox" fmlaLink="$J$21" lockText="1" noThreeD="1"/>
</file>

<file path=xl/ctrlProps/ctrlProp16.xml><?xml version="1.0" encoding="utf-8"?>
<formControlPr xmlns="http://schemas.microsoft.com/office/spreadsheetml/2009/9/main" objectType="CheckBox" fmlaLink="$K$19" lockText="1" noThreeD="1"/>
</file>

<file path=xl/ctrlProps/ctrlProp17.xml><?xml version="1.0" encoding="utf-8"?>
<formControlPr xmlns="http://schemas.microsoft.com/office/spreadsheetml/2009/9/main" objectType="CheckBox" fmlaLink="$K$20" lockText="1" noThreeD="1"/>
</file>

<file path=xl/ctrlProps/ctrlProp18.xml><?xml version="1.0" encoding="utf-8"?>
<formControlPr xmlns="http://schemas.microsoft.com/office/spreadsheetml/2009/9/main" objectType="CheckBox" fmlaLink="$K$21" lockText="1" noThreeD="1"/>
</file>

<file path=xl/ctrlProps/ctrlProp19.xml><?xml version="1.0" encoding="utf-8"?>
<formControlPr xmlns="http://schemas.microsoft.com/office/spreadsheetml/2009/9/main" objectType="CheckBox" fmlaLink="$F$18" lockText="1" noThreeD="1"/>
</file>

<file path=xl/ctrlProps/ctrlProp2.xml><?xml version="1.0" encoding="utf-8"?>
<formControlPr xmlns="http://schemas.microsoft.com/office/spreadsheetml/2009/9/main" objectType="CheckBox" fmlaLink="$F$20" lockText="1" noThreeD="1"/>
</file>

<file path=xl/ctrlProps/ctrlProp20.xml><?xml version="1.0" encoding="utf-8"?>
<formControlPr xmlns="http://schemas.microsoft.com/office/spreadsheetml/2009/9/main" objectType="CheckBox" fmlaLink="$G$18" lockText="1" noThreeD="1"/>
</file>

<file path=xl/ctrlProps/ctrlProp21.xml><?xml version="1.0" encoding="utf-8"?>
<formControlPr xmlns="http://schemas.microsoft.com/office/spreadsheetml/2009/9/main" objectType="CheckBox" fmlaLink="$H$18" lockText="1" noThreeD="1"/>
</file>

<file path=xl/ctrlProps/ctrlProp22.xml><?xml version="1.0" encoding="utf-8"?>
<formControlPr xmlns="http://schemas.microsoft.com/office/spreadsheetml/2009/9/main" objectType="CheckBox" fmlaLink="$I$18" lockText="1" noThreeD="1"/>
</file>

<file path=xl/ctrlProps/ctrlProp23.xml><?xml version="1.0" encoding="utf-8"?>
<formControlPr xmlns="http://schemas.microsoft.com/office/spreadsheetml/2009/9/main" objectType="CheckBox" fmlaLink="$J$18" lockText="1" noThreeD="1"/>
</file>

<file path=xl/ctrlProps/ctrlProp24.xml><?xml version="1.0" encoding="utf-8"?>
<formControlPr xmlns="http://schemas.microsoft.com/office/spreadsheetml/2009/9/main" objectType="CheckBox" fmlaLink="$K$18" lockText="1" noThreeD="1"/>
</file>

<file path=xl/ctrlProps/ctrlProp3.xml><?xml version="1.0" encoding="utf-8"?>
<formControlPr xmlns="http://schemas.microsoft.com/office/spreadsheetml/2009/9/main" objectType="CheckBox" fmlaLink="$F$21" lockText="1" noThreeD="1"/>
</file>

<file path=xl/ctrlProps/ctrlProp4.xml><?xml version="1.0" encoding="utf-8"?>
<formControlPr xmlns="http://schemas.microsoft.com/office/spreadsheetml/2009/9/main" objectType="CheckBox" fmlaLink="$G$19" lockText="1" noThreeD="1"/>
</file>

<file path=xl/ctrlProps/ctrlProp5.xml><?xml version="1.0" encoding="utf-8"?>
<formControlPr xmlns="http://schemas.microsoft.com/office/spreadsheetml/2009/9/main" objectType="CheckBox" fmlaLink="$G$20" lockText="1" noThreeD="1"/>
</file>

<file path=xl/ctrlProps/ctrlProp6.xml><?xml version="1.0" encoding="utf-8"?>
<formControlPr xmlns="http://schemas.microsoft.com/office/spreadsheetml/2009/9/main" objectType="CheckBox" fmlaLink="$G$21" lockText="1" noThreeD="1"/>
</file>

<file path=xl/ctrlProps/ctrlProp7.xml><?xml version="1.0" encoding="utf-8"?>
<formControlPr xmlns="http://schemas.microsoft.com/office/spreadsheetml/2009/9/main" objectType="CheckBox" fmlaLink="$H$19" lockText="1" noThreeD="1"/>
</file>

<file path=xl/ctrlProps/ctrlProp8.xml><?xml version="1.0" encoding="utf-8"?>
<formControlPr xmlns="http://schemas.microsoft.com/office/spreadsheetml/2009/9/main" objectType="CheckBox" fmlaLink="$H$20" lockText="1" noThreeD="1"/>
</file>

<file path=xl/ctrlProps/ctrlProp9.xml><?xml version="1.0" encoding="utf-8"?>
<formControlPr xmlns="http://schemas.microsoft.com/office/spreadsheetml/2009/9/main" objectType="CheckBox" fmlaLink="$H$21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13618</xdr:colOff>
      <xdr:row>0</xdr:row>
      <xdr:rowOff>884</xdr:rowOff>
    </xdr:from>
    <xdr:to>
      <xdr:col>4</xdr:col>
      <xdr:colOff>536587</xdr:colOff>
      <xdr:row>1</xdr:row>
      <xdr:rowOff>34566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2368" y="884"/>
          <a:ext cx="1824719" cy="414682"/>
        </a:xfrm>
        <a:prstGeom prst="rect">
          <a:avLst/>
        </a:prstGeom>
      </xdr:spPr>
    </xdr:pic>
    <xdr:clientData/>
  </xdr:twoCellAnchor>
  <xdr:twoCellAnchor>
    <xdr:from>
      <xdr:col>5</xdr:col>
      <xdr:colOff>6352</xdr:colOff>
      <xdr:row>36</xdr:row>
      <xdr:rowOff>150740</xdr:rowOff>
    </xdr:from>
    <xdr:to>
      <xdr:col>10</xdr:col>
      <xdr:colOff>641401</xdr:colOff>
      <xdr:row>36</xdr:row>
      <xdr:rowOff>150740</xdr:rowOff>
    </xdr:to>
    <xdr:cxnSp macro="">
      <xdr:nvCxnSpPr>
        <xdr:cNvPr id="9" name="Straight Arrow Connector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CxnSpPr/>
      </xdr:nvCxnSpPr>
      <xdr:spPr>
        <a:xfrm flipH="1">
          <a:off x="1826856" y="6403442"/>
          <a:ext cx="4291420" cy="0"/>
        </a:xfrm>
        <a:prstGeom prst="straightConnector1">
          <a:avLst/>
        </a:prstGeom>
        <a:ln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630621</xdr:colOff>
      <xdr:row>36</xdr:row>
      <xdr:rowOff>4669</xdr:rowOff>
    </xdr:from>
    <xdr:to>
      <xdr:col>5</xdr:col>
      <xdr:colOff>708440</xdr:colOff>
      <xdr:row>36</xdr:row>
      <xdr:rowOff>145073</xdr:rowOff>
    </xdr:to>
    <xdr:cxnSp macro="">
      <xdr:nvCxnSpPr>
        <xdr:cNvPr id="15" name="Straight Connector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CxnSpPr/>
      </xdr:nvCxnSpPr>
      <xdr:spPr>
        <a:xfrm flipH="1">
          <a:off x="2451125" y="6257371"/>
          <a:ext cx="77819" cy="140404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239488</xdr:colOff>
      <xdr:row>36</xdr:row>
      <xdr:rowOff>145596</xdr:rowOff>
    </xdr:from>
    <xdr:to>
      <xdr:col>7</xdr:col>
      <xdr:colOff>252413</xdr:colOff>
      <xdr:row>36</xdr:row>
      <xdr:rowOff>145596</xdr:rowOff>
    </xdr:to>
    <xdr:cxnSp macro="">
      <xdr:nvCxnSpPr>
        <xdr:cNvPr id="23" name="Straight Arrow Connector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CxnSpPr/>
      </xdr:nvCxnSpPr>
      <xdr:spPr>
        <a:xfrm flipH="1">
          <a:off x="3887563" y="6546396"/>
          <a:ext cx="12925" cy="0"/>
        </a:xfrm>
        <a:prstGeom prst="straightConnector1">
          <a:avLst/>
        </a:prstGeom>
        <a:ln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641788</xdr:colOff>
      <xdr:row>36</xdr:row>
      <xdr:rowOff>2831</xdr:rowOff>
    </xdr:from>
    <xdr:to>
      <xdr:col>6</xdr:col>
      <xdr:colOff>719607</xdr:colOff>
      <xdr:row>36</xdr:row>
      <xdr:rowOff>143102</xdr:rowOff>
    </xdr:to>
    <xdr:cxnSp macro="">
      <xdr:nvCxnSpPr>
        <xdr:cNvPr id="28" name="Straight Connector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CxnSpPr/>
      </xdr:nvCxnSpPr>
      <xdr:spPr>
        <a:xfrm flipH="1">
          <a:off x="3376385" y="6255533"/>
          <a:ext cx="77819" cy="140271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643102</xdr:colOff>
      <xdr:row>36</xdr:row>
      <xdr:rowOff>4012</xdr:rowOff>
    </xdr:from>
    <xdr:to>
      <xdr:col>7</xdr:col>
      <xdr:colOff>720921</xdr:colOff>
      <xdr:row>36</xdr:row>
      <xdr:rowOff>144416</xdr:rowOff>
    </xdr:to>
    <xdr:cxnSp macro="">
      <xdr:nvCxnSpPr>
        <xdr:cNvPr id="29" name="Straight Connector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CxnSpPr/>
      </xdr:nvCxnSpPr>
      <xdr:spPr>
        <a:xfrm flipH="1">
          <a:off x="4291792" y="6256714"/>
          <a:ext cx="77819" cy="140404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633904</xdr:colOff>
      <xdr:row>36</xdr:row>
      <xdr:rowOff>3841</xdr:rowOff>
    </xdr:from>
    <xdr:to>
      <xdr:col>8</xdr:col>
      <xdr:colOff>711723</xdr:colOff>
      <xdr:row>36</xdr:row>
      <xdr:rowOff>144245</xdr:rowOff>
    </xdr:to>
    <xdr:cxnSp macro="">
      <xdr:nvCxnSpPr>
        <xdr:cNvPr id="30" name="Straight Connector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CxnSpPr/>
      </xdr:nvCxnSpPr>
      <xdr:spPr>
        <a:xfrm flipH="1">
          <a:off x="5196686" y="6256543"/>
          <a:ext cx="77819" cy="140404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641787</xdr:colOff>
      <xdr:row>36</xdr:row>
      <xdr:rowOff>5155</xdr:rowOff>
    </xdr:from>
    <xdr:to>
      <xdr:col>10</xdr:col>
      <xdr:colOff>719606</xdr:colOff>
      <xdr:row>36</xdr:row>
      <xdr:rowOff>145559</xdr:rowOff>
    </xdr:to>
    <xdr:cxnSp macro="">
      <xdr:nvCxnSpPr>
        <xdr:cNvPr id="31" name="Straight Connector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CxnSpPr/>
      </xdr:nvCxnSpPr>
      <xdr:spPr>
        <a:xfrm flipH="1">
          <a:off x="6118662" y="6257857"/>
          <a:ext cx="77819" cy="140404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335280</xdr:colOff>
          <xdr:row>17</xdr:row>
          <xdr:rowOff>137160</xdr:rowOff>
        </xdr:from>
        <xdr:to>
          <xdr:col>5</xdr:col>
          <xdr:colOff>640080</xdr:colOff>
          <xdr:row>19</xdr:row>
          <xdr:rowOff>22860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335280</xdr:colOff>
          <xdr:row>18</xdr:row>
          <xdr:rowOff>137160</xdr:rowOff>
        </xdr:from>
        <xdr:to>
          <xdr:col>5</xdr:col>
          <xdr:colOff>640080</xdr:colOff>
          <xdr:row>20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335280</xdr:colOff>
          <xdr:row>19</xdr:row>
          <xdr:rowOff>137160</xdr:rowOff>
        </xdr:from>
        <xdr:to>
          <xdr:col>5</xdr:col>
          <xdr:colOff>655320</xdr:colOff>
          <xdr:row>21</xdr:row>
          <xdr:rowOff>22860</xdr:rowOff>
        </xdr:to>
        <xdr:sp macro="" textlink="">
          <xdr:nvSpPr>
            <xdr:cNvPr id="1027" name="Check Box 3" descr="CB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359942</xdr:colOff>
          <xdr:row>17</xdr:row>
          <xdr:rowOff>135899</xdr:rowOff>
        </xdr:from>
        <xdr:to>
          <xdr:col>6</xdr:col>
          <xdr:colOff>684293</xdr:colOff>
          <xdr:row>21</xdr:row>
          <xdr:rowOff>7056</xdr:rowOff>
        </xdr:to>
        <xdr:grpSp>
          <xdr:nvGrpSpPr>
            <xdr:cNvPr id="3" name="Group 2">
              <a:extLst>
                <a:ext uri="{FF2B5EF4-FFF2-40B4-BE49-F238E27FC236}">
                  <a16:creationId xmlns:a16="http://schemas.microsoft.com/office/drawing/2014/main" id="{00000000-0008-0000-0000-000003000000}"/>
                </a:ext>
              </a:extLst>
            </xdr:cNvPr>
            <xdr:cNvGrpSpPr/>
          </xdr:nvGrpSpPr>
          <xdr:grpSpPr>
            <a:xfrm>
              <a:off x="3413022" y="3503939"/>
              <a:ext cx="324351" cy="572197"/>
              <a:chOff x="3222455" y="3577898"/>
              <a:chExt cx="324351" cy="542415"/>
            </a:xfrm>
          </xdr:grpSpPr>
          <xdr:sp macro="" textlink="">
            <xdr:nvSpPr>
              <xdr:cNvPr id="1028" name="Check Box 4" hidden="1">
                <a:extLst>
                  <a:ext uri="{63B3BB69-23CF-44E3-9099-C40C66FF867C}">
                    <a14:compatExt spid="_x0000_s1028"/>
                  </a:ext>
                  <a:ext uri="{FF2B5EF4-FFF2-40B4-BE49-F238E27FC236}">
                    <a16:creationId xmlns:a16="http://schemas.microsoft.com/office/drawing/2014/main" id="{00000000-0008-0000-0000-000004040000}"/>
                  </a:ext>
                </a:extLst>
              </xdr:cNvPr>
              <xdr:cNvSpPr/>
            </xdr:nvSpPr>
            <xdr:spPr bwMode="auto">
              <a:xfrm>
                <a:off x="3222455" y="3577898"/>
                <a:ext cx="304800" cy="21606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29" name="Check Box 5" hidden="1">
                <a:extLst>
                  <a:ext uri="{63B3BB69-23CF-44E3-9099-C40C66FF867C}">
                    <a14:compatExt spid="_x0000_s1029"/>
                  </a:ext>
                  <a:ext uri="{FF2B5EF4-FFF2-40B4-BE49-F238E27FC236}">
                    <a16:creationId xmlns:a16="http://schemas.microsoft.com/office/drawing/2014/main" id="{00000000-0008-0000-0000-000005040000}"/>
                  </a:ext>
                </a:extLst>
              </xdr:cNvPr>
              <xdr:cNvSpPr/>
            </xdr:nvSpPr>
            <xdr:spPr bwMode="auto">
              <a:xfrm>
                <a:off x="3222956" y="3738317"/>
                <a:ext cx="304800" cy="21606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30" name="Check Box 6" descr="CB3" hidden="1">
                <a:extLst>
                  <a:ext uri="{63B3BB69-23CF-44E3-9099-C40C66FF867C}">
                    <a14:compatExt spid="_x0000_s1030"/>
                  </a:ext>
                  <a:ext uri="{FF2B5EF4-FFF2-40B4-BE49-F238E27FC236}">
                    <a16:creationId xmlns:a16="http://schemas.microsoft.com/office/drawing/2014/main" id="{00000000-0008-0000-0000-000006040000}"/>
                  </a:ext>
                </a:extLst>
              </xdr:cNvPr>
              <xdr:cNvSpPr/>
            </xdr:nvSpPr>
            <xdr:spPr bwMode="auto">
              <a:xfrm>
                <a:off x="3222956" y="3903749"/>
                <a:ext cx="323850" cy="216564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350520</xdr:colOff>
          <xdr:row>17</xdr:row>
          <xdr:rowOff>137160</xdr:rowOff>
        </xdr:from>
        <xdr:to>
          <xdr:col>7</xdr:col>
          <xdr:colOff>655320</xdr:colOff>
          <xdr:row>19</xdr:row>
          <xdr:rowOff>22860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350520</xdr:colOff>
          <xdr:row>18</xdr:row>
          <xdr:rowOff>137160</xdr:rowOff>
        </xdr:from>
        <xdr:to>
          <xdr:col>7</xdr:col>
          <xdr:colOff>655320</xdr:colOff>
          <xdr:row>20</xdr:row>
          <xdr:rowOff>30480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350520</xdr:colOff>
          <xdr:row>19</xdr:row>
          <xdr:rowOff>137160</xdr:rowOff>
        </xdr:from>
        <xdr:to>
          <xdr:col>7</xdr:col>
          <xdr:colOff>678180</xdr:colOff>
          <xdr:row>21</xdr:row>
          <xdr:rowOff>22860</xdr:rowOff>
        </xdr:to>
        <xdr:sp macro="" textlink="">
          <xdr:nvSpPr>
            <xdr:cNvPr id="1033" name="Check Box 9" descr="CB3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350520</xdr:colOff>
          <xdr:row>17</xdr:row>
          <xdr:rowOff>137160</xdr:rowOff>
        </xdr:from>
        <xdr:to>
          <xdr:col>8</xdr:col>
          <xdr:colOff>655320</xdr:colOff>
          <xdr:row>19</xdr:row>
          <xdr:rowOff>22860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350520</xdr:colOff>
          <xdr:row>18</xdr:row>
          <xdr:rowOff>137160</xdr:rowOff>
        </xdr:from>
        <xdr:to>
          <xdr:col>8</xdr:col>
          <xdr:colOff>655320</xdr:colOff>
          <xdr:row>20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350520</xdr:colOff>
          <xdr:row>19</xdr:row>
          <xdr:rowOff>137160</xdr:rowOff>
        </xdr:from>
        <xdr:to>
          <xdr:col>8</xdr:col>
          <xdr:colOff>678180</xdr:colOff>
          <xdr:row>21</xdr:row>
          <xdr:rowOff>22860</xdr:rowOff>
        </xdr:to>
        <xdr:sp macro="" textlink="">
          <xdr:nvSpPr>
            <xdr:cNvPr id="1036" name="Check Box 12" descr="CB3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373380</xdr:colOff>
          <xdr:row>17</xdr:row>
          <xdr:rowOff>137160</xdr:rowOff>
        </xdr:from>
        <xdr:to>
          <xdr:col>9</xdr:col>
          <xdr:colOff>678180</xdr:colOff>
          <xdr:row>19</xdr:row>
          <xdr:rowOff>22860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373380</xdr:colOff>
          <xdr:row>18</xdr:row>
          <xdr:rowOff>137160</xdr:rowOff>
        </xdr:from>
        <xdr:to>
          <xdr:col>9</xdr:col>
          <xdr:colOff>678180</xdr:colOff>
          <xdr:row>20</xdr:row>
          <xdr:rowOff>30480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373380</xdr:colOff>
          <xdr:row>19</xdr:row>
          <xdr:rowOff>137160</xdr:rowOff>
        </xdr:from>
        <xdr:to>
          <xdr:col>9</xdr:col>
          <xdr:colOff>693420</xdr:colOff>
          <xdr:row>21</xdr:row>
          <xdr:rowOff>22860</xdr:rowOff>
        </xdr:to>
        <xdr:sp macro="" textlink="">
          <xdr:nvSpPr>
            <xdr:cNvPr id="1039" name="Check Box 15" descr="CB3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335280</xdr:colOff>
          <xdr:row>17</xdr:row>
          <xdr:rowOff>137160</xdr:rowOff>
        </xdr:from>
        <xdr:to>
          <xdr:col>10</xdr:col>
          <xdr:colOff>640080</xdr:colOff>
          <xdr:row>19</xdr:row>
          <xdr:rowOff>22860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335280</xdr:colOff>
          <xdr:row>18</xdr:row>
          <xdr:rowOff>137160</xdr:rowOff>
        </xdr:from>
        <xdr:to>
          <xdr:col>10</xdr:col>
          <xdr:colOff>640080</xdr:colOff>
          <xdr:row>20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335280</xdr:colOff>
          <xdr:row>19</xdr:row>
          <xdr:rowOff>137160</xdr:rowOff>
        </xdr:from>
        <xdr:to>
          <xdr:col>10</xdr:col>
          <xdr:colOff>655320</xdr:colOff>
          <xdr:row>21</xdr:row>
          <xdr:rowOff>22860</xdr:rowOff>
        </xdr:to>
        <xdr:sp macro="" textlink="">
          <xdr:nvSpPr>
            <xdr:cNvPr id="1042" name="Check Box 18" descr="CB3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335280</xdr:colOff>
          <xdr:row>16</xdr:row>
          <xdr:rowOff>152400</xdr:rowOff>
        </xdr:from>
        <xdr:to>
          <xdr:col>5</xdr:col>
          <xdr:colOff>556260</xdr:colOff>
          <xdr:row>18</xdr:row>
          <xdr:rowOff>22860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0C0C0" mc:Ignorable="a14" a14:legacySpreadsheetColorIndex="22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365760</xdr:colOff>
          <xdr:row>16</xdr:row>
          <xdr:rowOff>152400</xdr:rowOff>
        </xdr:from>
        <xdr:to>
          <xdr:col>6</xdr:col>
          <xdr:colOff>579120</xdr:colOff>
          <xdr:row>18</xdr:row>
          <xdr:rowOff>22860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0C0C0" mc:Ignorable="a14" a14:legacySpreadsheetColorIndex="22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350520</xdr:colOff>
          <xdr:row>16</xdr:row>
          <xdr:rowOff>152400</xdr:rowOff>
        </xdr:from>
        <xdr:to>
          <xdr:col>7</xdr:col>
          <xdr:colOff>571500</xdr:colOff>
          <xdr:row>18</xdr:row>
          <xdr:rowOff>22860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0C0C0" mc:Ignorable="a14" a14:legacySpreadsheetColorIndex="22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350520</xdr:colOff>
          <xdr:row>16</xdr:row>
          <xdr:rowOff>152400</xdr:rowOff>
        </xdr:from>
        <xdr:to>
          <xdr:col>8</xdr:col>
          <xdr:colOff>571500</xdr:colOff>
          <xdr:row>18</xdr:row>
          <xdr:rowOff>22860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0C0C0" mc:Ignorable="a14" a14:legacySpreadsheetColorIndex="22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373380</xdr:colOff>
          <xdr:row>16</xdr:row>
          <xdr:rowOff>152400</xdr:rowOff>
        </xdr:from>
        <xdr:to>
          <xdr:col>9</xdr:col>
          <xdr:colOff>594360</xdr:colOff>
          <xdr:row>18</xdr:row>
          <xdr:rowOff>22860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0C0C0" mc:Ignorable="a14" a14:legacySpreadsheetColorIndex="22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335280</xdr:colOff>
          <xdr:row>16</xdr:row>
          <xdr:rowOff>152400</xdr:rowOff>
        </xdr:from>
        <xdr:to>
          <xdr:col>10</xdr:col>
          <xdr:colOff>556260</xdr:colOff>
          <xdr:row>18</xdr:row>
          <xdr:rowOff>22860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0C0C0" mc:Ignorable="a14" a14:legacySpreadsheetColorIndex="22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</xdr:col>
      <xdr:colOff>52389</xdr:colOff>
      <xdr:row>18</xdr:row>
      <xdr:rowOff>85725</xdr:rowOff>
    </xdr:from>
    <xdr:to>
      <xdr:col>3</xdr:col>
      <xdr:colOff>347663</xdr:colOff>
      <xdr:row>20</xdr:row>
      <xdr:rowOff>157163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57189" y="3590925"/>
          <a:ext cx="990599" cy="39528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>
            <a:lnSpc>
              <a:spcPct val="90000"/>
            </a:lnSpc>
          </a:pPr>
          <a:r>
            <a:rPr lang="en-US" sz="800" i="1">
              <a:latin typeface="Arial Narrow" panose="020B0606020202030204" pitchFamily="34" charset="0"/>
            </a:rPr>
            <a:t>Check box for each meal reimbursedment allowed for each day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93"/>
  <sheetViews>
    <sheetView tabSelected="1" zoomScale="150" zoomScaleNormal="150" workbookViewId="0">
      <selection activeCell="D4" sqref="D4:E4"/>
    </sheetView>
  </sheetViews>
  <sheetFormatPr defaultColWidth="9.109375" defaultRowHeight="13.8" x14ac:dyDescent="0.3"/>
  <cols>
    <col min="1" max="1" width="2.44140625" style="2" customWidth="1"/>
    <col min="2" max="2" width="3.33203125" style="3" customWidth="1"/>
    <col min="3" max="3" width="10.44140625" style="3" customWidth="1"/>
    <col min="4" max="4" width="5.6640625" style="3" customWidth="1"/>
    <col min="5" max="5" width="9.6640625" style="3" customWidth="1"/>
    <col min="6" max="11" width="12.88671875" style="3" customWidth="1"/>
    <col min="12" max="12" width="9.6640625" style="3" customWidth="1"/>
    <col min="13" max="13" width="17.5546875" style="3" customWidth="1"/>
    <col min="14" max="16384" width="9.109375" style="1"/>
  </cols>
  <sheetData>
    <row r="1" spans="1:13" ht="30" x14ac:dyDescent="0.5">
      <c r="F1" s="4" t="s">
        <v>24</v>
      </c>
    </row>
    <row r="2" spans="1:13" ht="7.5" customHeight="1" x14ac:dyDescent="0.3"/>
    <row r="3" spans="1:13" ht="18.600000000000001" customHeight="1" x14ac:dyDescent="0.3">
      <c r="A3" s="50" t="str">
        <f>A51</f>
        <v>NDOT Form 163  v26.0101</v>
      </c>
      <c r="F3" s="84" t="str">
        <f t="shared" ref="F3:K3" si="0">IF(OR(ISBLANK(F6),ISBLANK(F7)),IF(F36&gt;0,"Enter name/date below or delete costs",""),"")</f>
        <v/>
      </c>
      <c r="G3" s="84" t="str">
        <f t="shared" si="0"/>
        <v/>
      </c>
      <c r="H3" s="84" t="str">
        <f t="shared" si="0"/>
        <v/>
      </c>
      <c r="I3" s="84" t="str">
        <f t="shared" si="0"/>
        <v/>
      </c>
      <c r="J3" s="84" t="str">
        <f t="shared" si="0"/>
        <v/>
      </c>
      <c r="K3" s="84" t="str">
        <f t="shared" si="0"/>
        <v/>
      </c>
    </row>
    <row r="4" spans="1:13" ht="13.2" customHeight="1" x14ac:dyDescent="0.3">
      <c r="A4" s="51"/>
      <c r="C4" s="5" t="s">
        <v>15</v>
      </c>
      <c r="D4" s="85"/>
      <c r="E4" s="85"/>
      <c r="F4" s="84"/>
      <c r="G4" s="84"/>
      <c r="H4" s="84"/>
      <c r="I4" s="84"/>
      <c r="J4" s="84"/>
      <c r="K4" s="84"/>
    </row>
    <row r="5" spans="1:13" x14ac:dyDescent="0.3">
      <c r="F5" s="6" t="str">
        <f t="shared" ref="F5:I5" si="1">IF(ISBLANK(F6),"",WEEKDAY(F6))</f>
        <v/>
      </c>
      <c r="G5" s="6" t="str">
        <f t="shared" si="1"/>
        <v/>
      </c>
      <c r="H5" s="6" t="str">
        <f t="shared" si="1"/>
        <v/>
      </c>
      <c r="I5" s="6" t="str">
        <f t="shared" si="1"/>
        <v/>
      </c>
      <c r="J5" s="6" t="str">
        <f>IF(ISBLANK(J6),"",WEEKDAY(J6))</f>
        <v/>
      </c>
      <c r="K5" s="6" t="str">
        <f>IF(ISBLANK(K6),"",WEEKDAY(K6))</f>
        <v/>
      </c>
    </row>
    <row r="6" spans="1:13" ht="14.4" thickBot="1" x14ac:dyDescent="0.35">
      <c r="B6" s="7"/>
      <c r="E6" s="5" t="s">
        <v>14</v>
      </c>
      <c r="F6" s="75"/>
      <c r="G6" s="75"/>
      <c r="H6" s="75"/>
      <c r="I6" s="75"/>
      <c r="J6" s="75"/>
      <c r="K6" s="75"/>
    </row>
    <row r="7" spans="1:13" ht="14.4" thickTop="1" x14ac:dyDescent="0.3">
      <c r="A7" s="2" t="s">
        <v>10</v>
      </c>
      <c r="B7" s="86" t="s">
        <v>9</v>
      </c>
      <c r="C7" s="87"/>
      <c r="D7" s="87"/>
      <c r="E7" s="88"/>
      <c r="F7" s="95"/>
      <c r="G7" s="95"/>
      <c r="H7" s="95"/>
      <c r="I7" s="95"/>
      <c r="J7" s="95"/>
      <c r="K7" s="95"/>
    </row>
    <row r="8" spans="1:13" x14ac:dyDescent="0.3">
      <c r="B8" s="8"/>
      <c r="D8" s="7"/>
      <c r="E8" s="9" t="s">
        <v>2</v>
      </c>
      <c r="F8" s="96"/>
      <c r="G8" s="96"/>
      <c r="H8" s="96"/>
      <c r="I8" s="96"/>
      <c r="J8" s="96"/>
      <c r="K8" s="96"/>
    </row>
    <row r="9" spans="1:13" x14ac:dyDescent="0.3">
      <c r="B9" s="10"/>
      <c r="E9" s="9" t="s">
        <v>3</v>
      </c>
      <c r="F9" s="11"/>
      <c r="G9" s="11"/>
      <c r="H9" s="11"/>
      <c r="I9" s="11"/>
      <c r="J9" s="11"/>
      <c r="K9" s="11"/>
    </row>
    <row r="10" spans="1:13" ht="14.4" thickBot="1" x14ac:dyDescent="0.35">
      <c r="B10" s="10"/>
      <c r="C10" s="12"/>
      <c r="D10" s="12"/>
      <c r="E10" s="13" t="s">
        <v>4</v>
      </c>
      <c r="F10" s="14"/>
      <c r="G10" s="11"/>
      <c r="H10" s="11"/>
      <c r="I10" s="11"/>
      <c r="J10" s="11"/>
      <c r="K10" s="11"/>
    </row>
    <row r="11" spans="1:13" ht="14.4" thickTop="1" x14ac:dyDescent="0.3">
      <c r="A11" s="2" t="s">
        <v>8</v>
      </c>
      <c r="B11" s="86" t="s">
        <v>27</v>
      </c>
      <c r="C11" s="87"/>
      <c r="D11" s="87"/>
      <c r="E11" s="88"/>
      <c r="F11" s="95"/>
      <c r="G11" s="95"/>
      <c r="H11" s="95"/>
      <c r="I11" s="95"/>
      <c r="J11" s="95"/>
      <c r="K11" s="95"/>
    </row>
    <row r="12" spans="1:13" ht="23.25" customHeight="1" x14ac:dyDescent="0.3">
      <c r="B12" s="10"/>
      <c r="C12" s="90" t="s">
        <v>25</v>
      </c>
      <c r="D12" s="90"/>
      <c r="E12" s="91"/>
      <c r="F12" s="96"/>
      <c r="G12" s="96"/>
      <c r="H12" s="96"/>
      <c r="I12" s="96"/>
      <c r="J12" s="96"/>
      <c r="K12" s="96"/>
    </row>
    <row r="13" spans="1:13" x14ac:dyDescent="0.3">
      <c r="B13" s="10"/>
      <c r="C13" s="90" t="s">
        <v>26</v>
      </c>
      <c r="D13" s="90"/>
      <c r="E13" s="91"/>
      <c r="F13" s="15"/>
      <c r="G13" s="15"/>
      <c r="H13" s="15"/>
      <c r="I13" s="15"/>
      <c r="J13" s="15"/>
      <c r="K13" s="15"/>
    </row>
    <row r="14" spans="1:13" ht="14.4" thickBot="1" x14ac:dyDescent="0.35">
      <c r="B14" s="10"/>
      <c r="C14" s="90" t="s">
        <v>11</v>
      </c>
      <c r="D14" s="90"/>
      <c r="E14" s="91"/>
      <c r="F14" s="46">
        <v>0.72499999999999998</v>
      </c>
      <c r="G14" s="46">
        <v>0.72499999999999998</v>
      </c>
      <c r="H14" s="46">
        <v>0.72499999999999998</v>
      </c>
      <c r="I14" s="46">
        <v>0.72499999999999998</v>
      </c>
      <c r="J14" s="46">
        <v>0.72499999999999998</v>
      </c>
      <c r="K14" s="46">
        <v>0.72499999999999998</v>
      </c>
      <c r="M14" s="79" t="s">
        <v>50</v>
      </c>
    </row>
    <row r="15" spans="1:13" ht="15" thickTop="1" thickBot="1" x14ac:dyDescent="0.35">
      <c r="B15" s="17"/>
      <c r="C15" s="100" t="s">
        <v>12</v>
      </c>
      <c r="D15" s="100"/>
      <c r="E15" s="101"/>
      <c r="F15" s="18">
        <f>ROUND(F13*F14,2)</f>
        <v>0</v>
      </c>
      <c r="G15" s="19">
        <f t="shared" ref="G15:K15" si="2">ROUND(G13*G14,2)</f>
        <v>0</v>
      </c>
      <c r="H15" s="19">
        <f t="shared" si="2"/>
        <v>0</v>
      </c>
      <c r="I15" s="19">
        <f t="shared" si="2"/>
        <v>0</v>
      </c>
      <c r="J15" s="18">
        <f>ROUND(J13*J14,2)</f>
        <v>0</v>
      </c>
      <c r="K15" s="20">
        <f t="shared" si="2"/>
        <v>0</v>
      </c>
      <c r="L15" s="21">
        <f>SUM(F15:K15)</f>
        <v>0</v>
      </c>
    </row>
    <row r="16" spans="1:13" ht="14.4" thickTop="1" x14ac:dyDescent="0.3">
      <c r="A16" s="2" t="s">
        <v>20</v>
      </c>
      <c r="B16" s="86" t="s">
        <v>30</v>
      </c>
      <c r="C16" s="87"/>
      <c r="D16" s="87"/>
      <c r="E16" s="88"/>
      <c r="F16" s="68"/>
      <c r="G16" s="69"/>
      <c r="H16" s="69"/>
      <c r="I16" s="69"/>
      <c r="J16" s="69"/>
      <c r="K16" s="70"/>
      <c r="L16" s="21"/>
    </row>
    <row r="17" spans="1:15" ht="15.75" customHeight="1" x14ac:dyDescent="0.3">
      <c r="A17" s="1"/>
      <c r="B17" s="89" t="s">
        <v>46</v>
      </c>
      <c r="C17" s="90"/>
      <c r="D17" s="90"/>
      <c r="E17" s="91"/>
      <c r="F17" s="71">
        <v>68</v>
      </c>
      <c r="G17" s="71">
        <v>68</v>
      </c>
      <c r="H17" s="71">
        <v>68</v>
      </c>
      <c r="I17" s="71">
        <v>68</v>
      </c>
      <c r="J17" s="71">
        <v>68</v>
      </c>
      <c r="K17" s="71">
        <v>68</v>
      </c>
      <c r="M17" s="79" t="s">
        <v>51</v>
      </c>
      <c r="O17" s="60"/>
    </row>
    <row r="18" spans="1:15" x14ac:dyDescent="0.3">
      <c r="B18" s="48"/>
      <c r="C18" s="42"/>
      <c r="E18" s="59" t="s">
        <v>38</v>
      </c>
      <c r="F18" s="49" t="b">
        <v>0</v>
      </c>
      <c r="G18" s="49" t="b">
        <v>0</v>
      </c>
      <c r="H18" s="49" t="b">
        <v>0</v>
      </c>
      <c r="I18" s="49" t="b">
        <v>0</v>
      </c>
      <c r="J18" s="49" t="b">
        <v>0</v>
      </c>
      <c r="K18" s="49" t="b">
        <v>0</v>
      </c>
      <c r="L18" s="22"/>
    </row>
    <row r="19" spans="1:15" ht="12.75" customHeight="1" x14ac:dyDescent="0.3">
      <c r="B19" s="48"/>
      <c r="C19" s="52"/>
      <c r="D19" s="53"/>
      <c r="E19" s="9" t="s">
        <v>31</v>
      </c>
      <c r="F19" s="47" t="b">
        <v>0</v>
      </c>
      <c r="G19" s="47" t="b">
        <v>0</v>
      </c>
      <c r="H19" s="47" t="b">
        <v>0</v>
      </c>
      <c r="I19" s="47" t="b">
        <v>0</v>
      </c>
      <c r="J19" s="47" t="b">
        <v>0</v>
      </c>
      <c r="K19" s="47" t="b">
        <v>0</v>
      </c>
      <c r="L19" s="22"/>
    </row>
    <row r="20" spans="1:15" x14ac:dyDescent="0.3">
      <c r="B20" s="48"/>
      <c r="C20" s="52"/>
      <c r="D20" s="53"/>
      <c r="E20" s="9" t="s">
        <v>32</v>
      </c>
      <c r="F20" s="47" t="b">
        <v>0</v>
      </c>
      <c r="G20" s="47" t="b">
        <v>0</v>
      </c>
      <c r="H20" s="47" t="b">
        <v>0</v>
      </c>
      <c r="I20" s="47" t="b">
        <v>0</v>
      </c>
      <c r="J20" s="47" t="b">
        <v>0</v>
      </c>
      <c r="K20" s="47" t="b">
        <v>0</v>
      </c>
      <c r="L20" s="22"/>
    </row>
    <row r="21" spans="1:15" ht="14.4" thickBot="1" x14ac:dyDescent="0.35">
      <c r="B21" s="48"/>
      <c r="C21" s="52"/>
      <c r="D21" s="53"/>
      <c r="E21" s="9" t="s">
        <v>33</v>
      </c>
      <c r="F21" s="47" t="b">
        <v>0</v>
      </c>
      <c r="G21" s="47" t="b">
        <v>0</v>
      </c>
      <c r="H21" s="47" t="b">
        <v>0</v>
      </c>
      <c r="I21" s="47" t="b">
        <v>0</v>
      </c>
      <c r="J21" s="47" t="b">
        <v>0</v>
      </c>
      <c r="K21" s="47" t="b">
        <v>0</v>
      </c>
      <c r="L21" s="16"/>
    </row>
    <row r="22" spans="1:15" ht="15" thickTop="1" thickBot="1" x14ac:dyDescent="0.35">
      <c r="B22" s="17"/>
      <c r="C22" s="12"/>
      <c r="D22" s="12"/>
      <c r="E22" s="13" t="s">
        <v>53</v>
      </c>
      <c r="F22" s="26">
        <f>ROUND((IF(F19=TRUE,VLOOKUP(F17,$D$58:$H$93,2,FALSE)*$E$55,0)+IF(F20=TRUE,VLOOKUP(F17,$D$58:$H$93,3,FALSE)*$E$55,0)+IF(F21=TRUE,VLOOKUP(F17,$D$58:$H$93,4,FALSE)*$E$55,0)+IF(OR(F19=TRUE,F20=TRUE,F21=TRUE),VLOOKUP(F17,$D$58:$H$93,5,FALSE)*$E$55,0))*IF(F18=TRUE,0.75,1),2)</f>
        <v>0</v>
      </c>
      <c r="G22" s="26">
        <f t="shared" ref="G22:K22" si="3">ROUND((IF(G19=TRUE,VLOOKUP(G17,$D$58:$H$93,2,FALSE)*$E$55,0)+IF(G20=TRUE,VLOOKUP(G17,$D$58:$H$93,3,FALSE)*$E$55,0)+IF(G21=TRUE,VLOOKUP(G17,$D$58:$H$93,4,FALSE)*$E$55,0)+IF(OR(G19=TRUE,G20=TRUE,G21=TRUE),VLOOKUP(G17,$D$58:$H$93,5,FALSE)*$E$55,0))*IF(G18=TRUE,0.75,1),2)</f>
        <v>0</v>
      </c>
      <c r="H22" s="26">
        <f t="shared" si="3"/>
        <v>0</v>
      </c>
      <c r="I22" s="26">
        <f t="shared" si="3"/>
        <v>0</v>
      </c>
      <c r="J22" s="26">
        <f t="shared" si="3"/>
        <v>0</v>
      </c>
      <c r="K22" s="26">
        <f t="shared" si="3"/>
        <v>0</v>
      </c>
      <c r="L22" s="21">
        <f>SUM(F22:K22)</f>
        <v>0</v>
      </c>
    </row>
    <row r="23" spans="1:15" ht="14.4" thickTop="1" x14ac:dyDescent="0.3">
      <c r="A23" s="2" t="s">
        <v>21</v>
      </c>
      <c r="B23" s="92" t="s">
        <v>18</v>
      </c>
      <c r="C23" s="93"/>
      <c r="D23" s="93"/>
      <c r="E23" s="94"/>
      <c r="F23" s="76" t="str">
        <f>IF(F24=0,IF(SUM(F25:F26)&gt;0,"Enter Per Diem below",""),IF(F24&lt;F25,"Per Diem exceeded",""))</f>
        <v/>
      </c>
      <c r="G23" s="76" t="str">
        <f t="shared" ref="G23:K23" si="4">IF(G24=0,IF(SUM(G25:G26)&gt;0,"Enter Per Diem below",""),IF(G24&lt;G25,"Per Diem exceeded",""))</f>
        <v/>
      </c>
      <c r="H23" s="76" t="str">
        <f t="shared" si="4"/>
        <v/>
      </c>
      <c r="I23" s="76" t="str">
        <f t="shared" si="4"/>
        <v/>
      </c>
      <c r="J23" s="76" t="str">
        <f>IF(J24=0,IF(SUM(J25:J26)&gt;0,"Enter Per Diem below",""),IF(J24&lt;J25,"Per Diem exceeded",""))</f>
        <v/>
      </c>
      <c r="K23" s="76" t="str">
        <f t="shared" si="4"/>
        <v/>
      </c>
      <c r="L23" s="22"/>
    </row>
    <row r="24" spans="1:15" x14ac:dyDescent="0.3">
      <c r="B24" s="89" t="s">
        <v>28</v>
      </c>
      <c r="C24" s="90"/>
      <c r="D24" s="90"/>
      <c r="E24" s="91"/>
      <c r="F24" s="23">
        <v>0</v>
      </c>
      <c r="G24" s="23">
        <v>0</v>
      </c>
      <c r="H24" s="23">
        <v>0</v>
      </c>
      <c r="I24" s="23">
        <v>0</v>
      </c>
      <c r="J24" s="23">
        <v>0</v>
      </c>
      <c r="K24" s="23">
        <v>0</v>
      </c>
      <c r="M24" s="79" t="s">
        <v>52</v>
      </c>
    </row>
    <row r="25" spans="1:15" x14ac:dyDescent="0.3">
      <c r="B25" s="24"/>
      <c r="C25" s="90" t="s">
        <v>0</v>
      </c>
      <c r="D25" s="90"/>
      <c r="E25" s="91"/>
      <c r="F25" s="25">
        <v>0</v>
      </c>
      <c r="G25" s="25">
        <v>0</v>
      </c>
      <c r="H25" s="25">
        <v>0</v>
      </c>
      <c r="I25" s="25">
        <v>0</v>
      </c>
      <c r="J25" s="25">
        <v>0</v>
      </c>
      <c r="K25" s="25">
        <v>0</v>
      </c>
      <c r="L25" s="22"/>
    </row>
    <row r="26" spans="1:15" ht="14.4" thickBot="1" x14ac:dyDescent="0.35">
      <c r="B26" s="24"/>
      <c r="C26" s="90" t="s">
        <v>1</v>
      </c>
      <c r="D26" s="90"/>
      <c r="E26" s="91"/>
      <c r="F26" s="27">
        <v>0</v>
      </c>
      <c r="G26" s="27">
        <v>0</v>
      </c>
      <c r="H26" s="27">
        <v>0</v>
      </c>
      <c r="I26" s="27">
        <v>0</v>
      </c>
      <c r="J26" s="27">
        <v>0</v>
      </c>
      <c r="K26" s="27">
        <v>0</v>
      </c>
      <c r="L26" s="16"/>
    </row>
    <row r="27" spans="1:15" ht="15" thickTop="1" thickBot="1" x14ac:dyDescent="0.35">
      <c r="B27" s="17"/>
      <c r="C27" s="100" t="s">
        <v>5</v>
      </c>
      <c r="D27" s="100"/>
      <c r="E27" s="101"/>
      <c r="F27" s="28">
        <f>ROUND(IF(F25&gt;F24, F24+(F26*F24/F25), F25+F26),2)</f>
        <v>0</v>
      </c>
      <c r="G27" s="28">
        <f t="shared" ref="G27:K27" si="5">ROUND(IF(G25&gt;G24, G24+(G26*G24/G25), G25+G26),2)</f>
        <v>0</v>
      </c>
      <c r="H27" s="28">
        <f t="shared" si="5"/>
        <v>0</v>
      </c>
      <c r="I27" s="28">
        <f t="shared" si="5"/>
        <v>0</v>
      </c>
      <c r="J27" s="28">
        <f>ROUND(IF(J25&gt;J24, J24+(J26*J24/J25), J25+J26),2)</f>
        <v>0</v>
      </c>
      <c r="K27" s="28">
        <f t="shared" si="5"/>
        <v>0</v>
      </c>
      <c r="L27" s="21">
        <f>SUM(F27:K27)</f>
        <v>0</v>
      </c>
    </row>
    <row r="28" spans="1:15" ht="14.4" thickTop="1" x14ac:dyDescent="0.3">
      <c r="A28" s="2" t="s">
        <v>29</v>
      </c>
      <c r="B28" s="86" t="s">
        <v>19</v>
      </c>
      <c r="C28" s="87"/>
      <c r="D28" s="87"/>
      <c r="E28" s="88"/>
      <c r="F28" s="29"/>
      <c r="G28" s="30"/>
      <c r="H28" s="30"/>
      <c r="I28" s="30"/>
      <c r="J28" s="29"/>
      <c r="K28" s="30"/>
      <c r="L28" s="22"/>
    </row>
    <row r="29" spans="1:15" x14ac:dyDescent="0.3">
      <c r="B29" s="31" t="str">
        <f t="shared" ref="B29:B32" si="6">IF(AND(OR(ISBLANK(E29),E29="_______________"),SUM(F29:K29)&gt;0),"enter exp description &gt;&gt;&gt;","")</f>
        <v/>
      </c>
      <c r="E29" s="32" t="s">
        <v>6</v>
      </c>
      <c r="F29" s="33"/>
      <c r="G29" s="33">
        <v>0</v>
      </c>
      <c r="H29" s="33"/>
      <c r="I29" s="33">
        <v>0</v>
      </c>
      <c r="J29" s="33">
        <v>0</v>
      </c>
      <c r="K29" s="33">
        <v>0</v>
      </c>
      <c r="L29" s="22"/>
    </row>
    <row r="30" spans="1:15" x14ac:dyDescent="0.3">
      <c r="B30" s="31" t="str">
        <f t="shared" si="6"/>
        <v/>
      </c>
      <c r="E30" s="32" t="s">
        <v>7</v>
      </c>
      <c r="F30" s="25">
        <v>0</v>
      </c>
      <c r="G30" s="25">
        <v>0</v>
      </c>
      <c r="H30" s="25"/>
      <c r="I30" s="25">
        <v>0</v>
      </c>
      <c r="J30" s="25">
        <v>0</v>
      </c>
      <c r="K30" s="25">
        <v>0</v>
      </c>
      <c r="L30" s="22"/>
    </row>
    <row r="31" spans="1:15" x14ac:dyDescent="0.3">
      <c r="B31" s="31" t="str">
        <f t="shared" si="6"/>
        <v/>
      </c>
      <c r="E31" s="32" t="s">
        <v>13</v>
      </c>
      <c r="F31" s="25">
        <v>0</v>
      </c>
      <c r="G31" s="25">
        <v>0</v>
      </c>
      <c r="H31" s="25">
        <v>0</v>
      </c>
      <c r="I31" s="25">
        <v>0</v>
      </c>
      <c r="J31" s="25">
        <v>0</v>
      </c>
      <c r="K31" s="25">
        <v>0</v>
      </c>
      <c r="L31" s="22"/>
    </row>
    <row r="32" spans="1:15" x14ac:dyDescent="0.3">
      <c r="B32" s="31" t="str">
        <f t="shared" si="6"/>
        <v/>
      </c>
      <c r="E32" s="32" t="s">
        <v>17</v>
      </c>
      <c r="F32" s="25">
        <v>0</v>
      </c>
      <c r="G32" s="25">
        <v>0</v>
      </c>
      <c r="H32" s="25">
        <v>0</v>
      </c>
      <c r="I32" s="25">
        <v>0</v>
      </c>
      <c r="J32" s="25">
        <v>0</v>
      </c>
      <c r="K32" s="25">
        <v>0</v>
      </c>
      <c r="L32" s="22"/>
    </row>
    <row r="33" spans="1:12" x14ac:dyDescent="0.3">
      <c r="B33" s="31" t="str">
        <f>IF(AND(OR(ISBLANK(E33),E33="_______________"),SUM(F33:K33)&gt;0),"enter exp description &gt;&gt;&gt;","")</f>
        <v/>
      </c>
      <c r="E33" s="32" t="s">
        <v>22</v>
      </c>
      <c r="F33" s="25">
        <v>0</v>
      </c>
      <c r="G33" s="25">
        <v>0</v>
      </c>
      <c r="H33" s="25">
        <v>0</v>
      </c>
      <c r="I33" s="25">
        <v>0</v>
      </c>
      <c r="J33" s="25">
        <v>0</v>
      </c>
      <c r="K33" s="25">
        <v>0</v>
      </c>
      <c r="L33" s="22"/>
    </row>
    <row r="34" spans="1:12" ht="14.4" thickBot="1" x14ac:dyDescent="0.35">
      <c r="B34" s="31" t="str">
        <f>IF(AND(OR(ISBLANK(E34),E34="_______________"),SUM(F34:K34)&gt;0),"enter exp description &gt;&gt;&gt;","")</f>
        <v/>
      </c>
      <c r="E34" s="32" t="s">
        <v>22</v>
      </c>
      <c r="F34" s="25">
        <v>0</v>
      </c>
      <c r="G34" s="25">
        <v>0</v>
      </c>
      <c r="H34" s="25">
        <v>0</v>
      </c>
      <c r="I34" s="25">
        <v>0</v>
      </c>
      <c r="J34" s="25">
        <v>0</v>
      </c>
      <c r="K34" s="25">
        <v>0</v>
      </c>
      <c r="L34" s="16"/>
    </row>
    <row r="35" spans="1:12" ht="15" thickTop="1" thickBot="1" x14ac:dyDescent="0.35">
      <c r="B35" s="34"/>
      <c r="C35" s="35"/>
      <c r="D35" s="35"/>
      <c r="E35" s="36" t="s">
        <v>23</v>
      </c>
      <c r="F35" s="37">
        <f t="shared" ref="F35:K35" si="7">ROUND(SUM(F29:F34),2)</f>
        <v>0</v>
      </c>
      <c r="G35" s="37">
        <f t="shared" si="7"/>
        <v>0</v>
      </c>
      <c r="H35" s="37">
        <f t="shared" si="7"/>
        <v>0</v>
      </c>
      <c r="I35" s="37">
        <f t="shared" si="7"/>
        <v>0</v>
      </c>
      <c r="J35" s="37">
        <f t="shared" si="7"/>
        <v>0</v>
      </c>
      <c r="K35" s="37">
        <f t="shared" si="7"/>
        <v>0</v>
      </c>
      <c r="L35" s="21">
        <f>SUM(F35:K35)</f>
        <v>0</v>
      </c>
    </row>
    <row r="36" spans="1:12" ht="15" thickTop="1" thickBot="1" x14ac:dyDescent="0.35">
      <c r="B36" s="38"/>
      <c r="C36" s="80"/>
      <c r="D36" s="80"/>
      <c r="E36" s="81" t="s">
        <v>16</v>
      </c>
      <c r="F36" s="39">
        <f t="shared" ref="F36:K36" si="8">F15+F22+F27+F35</f>
        <v>0</v>
      </c>
      <c r="G36" s="40">
        <f t="shared" si="8"/>
        <v>0</v>
      </c>
      <c r="H36" s="40">
        <f t="shared" si="8"/>
        <v>0</v>
      </c>
      <c r="I36" s="40">
        <f t="shared" si="8"/>
        <v>0</v>
      </c>
      <c r="J36" s="40">
        <f t="shared" si="8"/>
        <v>0</v>
      </c>
      <c r="K36" s="39">
        <f t="shared" si="8"/>
        <v>0</v>
      </c>
      <c r="L36" s="22"/>
    </row>
    <row r="37" spans="1:12" ht="18.600000000000001" thickTop="1" thickBot="1" x14ac:dyDescent="0.35">
      <c r="C37" s="97">
        <f>F36+G36+H36+I36+J36+K36</f>
        <v>0</v>
      </c>
      <c r="D37" s="98"/>
      <c r="E37" s="99"/>
      <c r="F37" s="41"/>
    </row>
    <row r="38" spans="1:12" ht="8.25" customHeight="1" thickTop="1" x14ac:dyDescent="0.3"/>
    <row r="39" spans="1:12" x14ac:dyDescent="0.3">
      <c r="A39" s="42"/>
      <c r="B39" s="43" t="s">
        <v>36</v>
      </c>
    </row>
    <row r="40" spans="1:12" ht="85.5" customHeight="1" x14ac:dyDescent="0.3">
      <c r="B40" s="83"/>
      <c r="C40" s="83"/>
      <c r="D40" s="83"/>
      <c r="E40" s="83"/>
      <c r="F40" s="83"/>
      <c r="G40" s="83"/>
      <c r="H40" s="83"/>
      <c r="I40" s="83"/>
      <c r="J40" s="83"/>
      <c r="K40" s="83"/>
    </row>
    <row r="42" spans="1:12" x14ac:dyDescent="0.3">
      <c r="B42" s="58" t="s">
        <v>37</v>
      </c>
      <c r="C42" s="45"/>
      <c r="D42" s="45"/>
      <c r="E42" s="45"/>
      <c r="F42" s="45"/>
      <c r="G42" s="45"/>
      <c r="H42" s="45"/>
      <c r="I42" s="45"/>
    </row>
    <row r="43" spans="1:12" x14ac:dyDescent="0.3">
      <c r="B43" s="45"/>
      <c r="C43" s="45"/>
      <c r="D43" s="45"/>
      <c r="E43" s="45"/>
      <c r="F43" s="45"/>
      <c r="G43" s="45"/>
      <c r="H43" s="45"/>
      <c r="I43" s="45"/>
    </row>
    <row r="44" spans="1:12" x14ac:dyDescent="0.3">
      <c r="A44" s="54" t="s">
        <v>10</v>
      </c>
      <c r="B44" s="56" t="s">
        <v>35</v>
      </c>
    </row>
    <row r="45" spans="1:12" x14ac:dyDescent="0.3">
      <c r="A45" s="54" t="s">
        <v>8</v>
      </c>
      <c r="B45" s="56" t="s">
        <v>56</v>
      </c>
    </row>
    <row r="46" spans="1:12" ht="27" customHeight="1" x14ac:dyDescent="0.3">
      <c r="A46" s="54" t="s">
        <v>20</v>
      </c>
      <c r="B46" s="82" t="s">
        <v>47</v>
      </c>
      <c r="C46" s="82"/>
      <c r="D46" s="82"/>
      <c r="E46" s="82"/>
      <c r="F46" s="82"/>
      <c r="G46" s="82"/>
      <c r="H46" s="82"/>
      <c r="I46" s="82"/>
      <c r="J46" s="82"/>
      <c r="K46" s="82"/>
    </row>
    <row r="47" spans="1:12" ht="25.95" customHeight="1" x14ac:dyDescent="0.3">
      <c r="A47" s="55" t="s">
        <v>21</v>
      </c>
      <c r="B47" s="82" t="s">
        <v>57</v>
      </c>
      <c r="C47" s="82"/>
      <c r="D47" s="82"/>
      <c r="E47" s="82"/>
      <c r="F47" s="82"/>
      <c r="G47" s="82"/>
      <c r="H47" s="82"/>
      <c r="I47" s="82"/>
      <c r="J47" s="82"/>
      <c r="K47" s="82"/>
    </row>
    <row r="48" spans="1:12" x14ac:dyDescent="0.3">
      <c r="A48" s="54" t="s">
        <v>29</v>
      </c>
      <c r="B48" s="56" t="s">
        <v>48</v>
      </c>
    </row>
    <row r="49" spans="1:9" x14ac:dyDescent="0.3">
      <c r="A49" s="54"/>
      <c r="B49" s="56"/>
    </row>
    <row r="51" spans="1:9" x14ac:dyDescent="0.3">
      <c r="A51" s="57" t="s">
        <v>55</v>
      </c>
      <c r="B51" s="44"/>
    </row>
    <row r="52" spans="1:9" ht="40.5" customHeight="1" x14ac:dyDescent="0.3"/>
    <row r="53" spans="1:9" x14ac:dyDescent="0.3">
      <c r="A53" s="66" t="s">
        <v>44</v>
      </c>
    </row>
    <row r="54" spans="1:9" ht="18" customHeight="1" x14ac:dyDescent="0.3">
      <c r="C54" s="61"/>
      <c r="D54" s="77" t="s">
        <v>39</v>
      </c>
      <c r="E54" s="61" t="s">
        <v>54</v>
      </c>
      <c r="F54" s="1"/>
      <c r="G54" s="61"/>
      <c r="H54" s="61"/>
      <c r="I54" s="61"/>
    </row>
    <row r="55" spans="1:9" x14ac:dyDescent="0.3">
      <c r="C55" s="61" t="s">
        <v>43</v>
      </c>
      <c r="D55" s="61"/>
      <c r="E55" s="78">
        <v>0.7</v>
      </c>
      <c r="F55" s="61"/>
      <c r="G55" s="61"/>
      <c r="H55" s="61"/>
      <c r="I55" s="61"/>
    </row>
    <row r="56" spans="1:9" x14ac:dyDescent="0.3">
      <c r="C56" s="61"/>
      <c r="D56" s="61"/>
      <c r="E56" s="62"/>
      <c r="F56" s="61"/>
      <c r="G56" s="61"/>
      <c r="H56" s="61"/>
      <c r="I56" s="61"/>
    </row>
    <row r="57" spans="1:9" x14ac:dyDescent="0.3">
      <c r="C57" s="61" t="s">
        <v>49</v>
      </c>
      <c r="D57" s="63" t="s">
        <v>42</v>
      </c>
      <c r="E57" s="63" t="s">
        <v>31</v>
      </c>
      <c r="F57" s="63" t="s">
        <v>32</v>
      </c>
      <c r="G57" s="63" t="s">
        <v>33</v>
      </c>
      <c r="H57" s="63" t="s">
        <v>34</v>
      </c>
      <c r="I57" s="64" t="s">
        <v>45</v>
      </c>
    </row>
    <row r="58" spans="1:9" x14ac:dyDescent="0.3">
      <c r="C58" s="67" t="s">
        <v>41</v>
      </c>
      <c r="D58" s="72">
        <v>55</v>
      </c>
      <c r="E58" s="73">
        <v>13</v>
      </c>
      <c r="F58" s="73">
        <v>14</v>
      </c>
      <c r="G58" s="73">
        <v>23</v>
      </c>
      <c r="H58" s="73">
        <v>5</v>
      </c>
      <c r="I58" s="74">
        <f>IF(SUM(E58:H58)=D58,SUM(E58:H58),"Individual meals don't add up to total")</f>
        <v>55</v>
      </c>
    </row>
    <row r="59" spans="1:9" x14ac:dyDescent="0.3">
      <c r="C59" s="65"/>
      <c r="D59" s="72">
        <v>56</v>
      </c>
      <c r="E59" s="73">
        <v>13</v>
      </c>
      <c r="F59" s="73">
        <v>15</v>
      </c>
      <c r="G59" s="73">
        <v>23</v>
      </c>
      <c r="H59" s="73">
        <v>5</v>
      </c>
      <c r="I59" s="74">
        <f t="shared" ref="I59:I82" si="9">IF(SUM(E59:H59)=D59,SUM(E59:H59),"Individual meals don't add up to total")</f>
        <v>56</v>
      </c>
    </row>
    <row r="60" spans="1:9" x14ac:dyDescent="0.3">
      <c r="C60" s="65"/>
      <c r="D60" s="72">
        <v>57</v>
      </c>
      <c r="E60" s="73"/>
      <c r="F60" s="73"/>
      <c r="G60" s="73"/>
      <c r="H60" s="73"/>
      <c r="I60" s="74" t="str">
        <f t="shared" si="9"/>
        <v>Individual meals don't add up to total</v>
      </c>
    </row>
    <row r="61" spans="1:9" x14ac:dyDescent="0.3">
      <c r="C61" s="65"/>
      <c r="D61" s="72">
        <v>58</v>
      </c>
      <c r="E61" s="73"/>
      <c r="F61" s="73"/>
      <c r="G61" s="73"/>
      <c r="H61" s="73"/>
      <c r="I61" s="74" t="str">
        <f t="shared" si="9"/>
        <v>Individual meals don't add up to total</v>
      </c>
    </row>
    <row r="62" spans="1:9" x14ac:dyDescent="0.3">
      <c r="C62" s="65"/>
      <c r="D62" s="72">
        <v>59</v>
      </c>
      <c r="E62" s="73">
        <v>13</v>
      </c>
      <c r="F62" s="73">
        <v>15</v>
      </c>
      <c r="G62" s="73">
        <v>26</v>
      </c>
      <c r="H62" s="73">
        <v>5</v>
      </c>
      <c r="I62" s="74">
        <f t="shared" si="9"/>
        <v>59</v>
      </c>
    </row>
    <row r="63" spans="1:9" x14ac:dyDescent="0.3">
      <c r="C63" s="65"/>
      <c r="D63" s="72">
        <v>60</v>
      </c>
      <c r="E63" s="73"/>
      <c r="F63" s="73"/>
      <c r="G63" s="73"/>
      <c r="H63" s="73"/>
      <c r="I63" s="74" t="str">
        <f t="shared" si="9"/>
        <v>Individual meals don't add up to total</v>
      </c>
    </row>
    <row r="64" spans="1:9" x14ac:dyDescent="0.3">
      <c r="C64" s="67" t="s">
        <v>40</v>
      </c>
      <c r="D64" s="72">
        <v>61</v>
      </c>
      <c r="E64" s="73">
        <v>14</v>
      </c>
      <c r="F64" s="73">
        <v>16</v>
      </c>
      <c r="G64" s="73">
        <v>26</v>
      </c>
      <c r="H64" s="73">
        <v>5</v>
      </c>
      <c r="I64" s="74">
        <f t="shared" si="9"/>
        <v>61</v>
      </c>
    </row>
    <row r="65" spans="3:9" x14ac:dyDescent="0.3">
      <c r="C65" s="65"/>
      <c r="D65" s="72">
        <v>62</v>
      </c>
      <c r="E65" s="73"/>
      <c r="F65" s="73"/>
      <c r="G65" s="73"/>
      <c r="H65" s="73"/>
      <c r="I65" s="74" t="str">
        <f t="shared" si="9"/>
        <v>Individual meals don't add up to total</v>
      </c>
    </row>
    <row r="66" spans="3:9" x14ac:dyDescent="0.3">
      <c r="C66" s="45"/>
      <c r="D66" s="72">
        <v>63</v>
      </c>
      <c r="E66" s="73"/>
      <c r="F66" s="73"/>
      <c r="G66" s="73"/>
      <c r="H66" s="73"/>
      <c r="I66" s="74" t="str">
        <f t="shared" si="9"/>
        <v>Individual meals don't add up to total</v>
      </c>
    </row>
    <row r="67" spans="3:9" x14ac:dyDescent="0.3">
      <c r="C67" s="45"/>
      <c r="D67" s="72">
        <v>64</v>
      </c>
      <c r="E67" s="73">
        <v>14</v>
      </c>
      <c r="F67" s="73">
        <v>16</v>
      </c>
      <c r="G67" s="73">
        <v>29</v>
      </c>
      <c r="H67" s="73">
        <v>5</v>
      </c>
      <c r="I67" s="74">
        <f t="shared" si="9"/>
        <v>64</v>
      </c>
    </row>
    <row r="68" spans="3:9" x14ac:dyDescent="0.3">
      <c r="D68" s="72">
        <v>65</v>
      </c>
      <c r="E68" s="73"/>
      <c r="F68" s="73"/>
      <c r="G68" s="73"/>
      <c r="H68" s="73"/>
      <c r="I68" s="74" t="str">
        <f t="shared" si="9"/>
        <v>Individual meals don't add up to total</v>
      </c>
    </row>
    <row r="69" spans="3:9" x14ac:dyDescent="0.3">
      <c r="D69" s="72">
        <v>66</v>
      </c>
      <c r="E69" s="73">
        <v>16</v>
      </c>
      <c r="F69" s="73">
        <v>17</v>
      </c>
      <c r="G69" s="73">
        <v>28</v>
      </c>
      <c r="H69" s="73">
        <v>5</v>
      </c>
      <c r="I69" s="74">
        <f t="shared" si="9"/>
        <v>66</v>
      </c>
    </row>
    <row r="70" spans="3:9" x14ac:dyDescent="0.3">
      <c r="D70" s="72">
        <v>67</v>
      </c>
      <c r="E70" s="73"/>
      <c r="F70" s="73"/>
      <c r="G70" s="73"/>
      <c r="H70" s="73"/>
      <c r="I70" s="74" t="str">
        <f t="shared" si="9"/>
        <v>Individual meals don't add up to total</v>
      </c>
    </row>
    <row r="71" spans="3:9" x14ac:dyDescent="0.3">
      <c r="D71" s="72">
        <v>68</v>
      </c>
      <c r="E71" s="73">
        <v>16</v>
      </c>
      <c r="F71" s="73">
        <v>19</v>
      </c>
      <c r="G71" s="73">
        <v>28</v>
      </c>
      <c r="H71" s="73">
        <v>5</v>
      </c>
      <c r="I71" s="74">
        <f t="shared" si="9"/>
        <v>68</v>
      </c>
    </row>
    <row r="72" spans="3:9" x14ac:dyDescent="0.3">
      <c r="D72" s="72">
        <v>69</v>
      </c>
      <c r="E72" s="73"/>
      <c r="F72" s="73"/>
      <c r="G72" s="73"/>
      <c r="H72" s="73"/>
      <c r="I72" s="74" t="str">
        <f t="shared" si="9"/>
        <v>Individual meals don't add up to total</v>
      </c>
    </row>
    <row r="73" spans="3:9" x14ac:dyDescent="0.3">
      <c r="D73" s="72">
        <v>70</v>
      </c>
      <c r="E73" s="73"/>
      <c r="F73" s="73"/>
      <c r="G73" s="73"/>
      <c r="H73" s="73"/>
      <c r="I73" s="74" t="str">
        <f t="shared" si="9"/>
        <v>Individual meals don't add up to total</v>
      </c>
    </row>
    <row r="74" spans="3:9" x14ac:dyDescent="0.3">
      <c r="D74" s="72">
        <v>71</v>
      </c>
      <c r="E74" s="73"/>
      <c r="F74" s="73"/>
      <c r="G74" s="73"/>
      <c r="H74" s="73"/>
      <c r="I74" s="74" t="str">
        <f t="shared" si="9"/>
        <v>Individual meals don't add up to total</v>
      </c>
    </row>
    <row r="75" spans="3:9" x14ac:dyDescent="0.3">
      <c r="D75" s="72">
        <v>72</v>
      </c>
      <c r="E75" s="73"/>
      <c r="F75" s="73"/>
      <c r="G75" s="73"/>
      <c r="H75" s="73"/>
      <c r="I75" s="74" t="str">
        <f t="shared" si="9"/>
        <v>Individual meals don't add up to total</v>
      </c>
    </row>
    <row r="76" spans="3:9" x14ac:dyDescent="0.3">
      <c r="D76" s="72">
        <v>73</v>
      </c>
      <c r="E76" s="73"/>
      <c r="F76" s="73"/>
      <c r="G76" s="73"/>
      <c r="H76" s="73"/>
      <c r="I76" s="74" t="str">
        <f t="shared" si="9"/>
        <v>Individual meals don't add up to total</v>
      </c>
    </row>
    <row r="77" spans="3:9" x14ac:dyDescent="0.3">
      <c r="D77" s="72">
        <v>74</v>
      </c>
      <c r="E77" s="73"/>
      <c r="F77" s="73"/>
      <c r="G77" s="73"/>
      <c r="H77" s="73"/>
      <c r="I77" s="74" t="str">
        <f t="shared" si="9"/>
        <v>Individual meals don't add up to total</v>
      </c>
    </row>
    <row r="78" spans="3:9" x14ac:dyDescent="0.3">
      <c r="D78" s="72">
        <v>75</v>
      </c>
      <c r="E78" s="73"/>
      <c r="F78" s="73"/>
      <c r="G78" s="73"/>
      <c r="H78" s="73"/>
      <c r="I78" s="74" t="str">
        <f t="shared" si="9"/>
        <v>Individual meals don't add up to total</v>
      </c>
    </row>
    <row r="79" spans="3:9" x14ac:dyDescent="0.3">
      <c r="D79" s="72">
        <v>76</v>
      </c>
      <c r="E79" s="73"/>
      <c r="F79" s="73"/>
      <c r="G79" s="73"/>
      <c r="H79" s="73"/>
      <c r="I79" s="74" t="str">
        <f t="shared" si="9"/>
        <v>Individual meals don't add up to total</v>
      </c>
    </row>
    <row r="80" spans="3:9" x14ac:dyDescent="0.3">
      <c r="D80" s="72">
        <v>77</v>
      </c>
      <c r="E80" s="73"/>
      <c r="F80" s="73"/>
      <c r="G80" s="73"/>
      <c r="H80" s="73"/>
      <c r="I80" s="74" t="str">
        <f t="shared" si="9"/>
        <v>Individual meals don't add up to total</v>
      </c>
    </row>
    <row r="81" spans="4:9" x14ac:dyDescent="0.3">
      <c r="D81" s="72">
        <v>78</v>
      </c>
      <c r="E81" s="73"/>
      <c r="F81" s="73"/>
      <c r="G81" s="73"/>
      <c r="H81" s="73"/>
      <c r="I81" s="74" t="str">
        <f t="shared" si="9"/>
        <v>Individual meals don't add up to total</v>
      </c>
    </row>
    <row r="82" spans="4:9" x14ac:dyDescent="0.3">
      <c r="D82" s="72">
        <v>79</v>
      </c>
      <c r="E82" s="73"/>
      <c r="F82" s="73"/>
      <c r="G82" s="73"/>
      <c r="H82" s="73"/>
      <c r="I82" s="74" t="str">
        <f t="shared" si="9"/>
        <v>Individual meals don't add up to total</v>
      </c>
    </row>
    <row r="83" spans="4:9" x14ac:dyDescent="0.3">
      <c r="D83" s="72">
        <v>80</v>
      </c>
      <c r="E83" s="73">
        <v>20</v>
      </c>
      <c r="F83" s="73">
        <v>22</v>
      </c>
      <c r="G83" s="73">
        <v>33</v>
      </c>
      <c r="H83" s="73">
        <v>5</v>
      </c>
      <c r="I83" s="74">
        <f t="shared" ref="I83:I93" si="10">IF(SUM(E83:H83)=D83,SUM(E83:H83),"Individual meals don't add up to total")</f>
        <v>80</v>
      </c>
    </row>
    <row r="84" spans="4:9" x14ac:dyDescent="0.3">
      <c r="D84" s="72">
        <v>81</v>
      </c>
      <c r="E84" s="73"/>
      <c r="F84" s="73"/>
      <c r="G84" s="73"/>
      <c r="H84" s="73"/>
      <c r="I84" s="74" t="str">
        <f t="shared" si="10"/>
        <v>Individual meals don't add up to total</v>
      </c>
    </row>
    <row r="85" spans="4:9" x14ac:dyDescent="0.3">
      <c r="D85" s="72">
        <v>82</v>
      </c>
      <c r="E85" s="73"/>
      <c r="F85" s="73"/>
      <c r="G85" s="73"/>
      <c r="H85" s="73"/>
      <c r="I85" s="74" t="str">
        <f t="shared" si="10"/>
        <v>Individual meals don't add up to total</v>
      </c>
    </row>
    <row r="86" spans="4:9" x14ac:dyDescent="0.3">
      <c r="D86" s="72">
        <v>83</v>
      </c>
      <c r="E86" s="73"/>
      <c r="F86" s="73"/>
      <c r="G86" s="73"/>
      <c r="H86" s="73"/>
      <c r="I86" s="74" t="str">
        <f t="shared" si="10"/>
        <v>Individual meals don't add up to total</v>
      </c>
    </row>
    <row r="87" spans="4:9" x14ac:dyDescent="0.3">
      <c r="D87" s="72">
        <v>84</v>
      </c>
      <c r="E87" s="73"/>
      <c r="F87" s="73"/>
      <c r="G87" s="73"/>
      <c r="H87" s="73"/>
      <c r="I87" s="74" t="str">
        <f t="shared" si="10"/>
        <v>Individual meals don't add up to total</v>
      </c>
    </row>
    <row r="88" spans="4:9" x14ac:dyDescent="0.3">
      <c r="D88" s="72">
        <v>85</v>
      </c>
      <c r="E88" s="73"/>
      <c r="F88" s="73"/>
      <c r="G88" s="73"/>
      <c r="H88" s="73"/>
      <c r="I88" s="74" t="str">
        <f t="shared" si="10"/>
        <v>Individual meals don't add up to total</v>
      </c>
    </row>
    <row r="89" spans="4:9" x14ac:dyDescent="0.3">
      <c r="D89" s="72">
        <v>86</v>
      </c>
      <c r="E89" s="73"/>
      <c r="F89" s="73"/>
      <c r="G89" s="73"/>
      <c r="H89" s="73"/>
      <c r="I89" s="74" t="str">
        <f t="shared" si="10"/>
        <v>Individual meals don't add up to total</v>
      </c>
    </row>
    <row r="90" spans="4:9" x14ac:dyDescent="0.3">
      <c r="D90" s="72">
        <v>87</v>
      </c>
      <c r="E90" s="73"/>
      <c r="F90" s="73"/>
      <c r="G90" s="73"/>
      <c r="H90" s="73"/>
      <c r="I90" s="74" t="str">
        <f t="shared" si="10"/>
        <v>Individual meals don't add up to total</v>
      </c>
    </row>
    <row r="91" spans="4:9" x14ac:dyDescent="0.3">
      <c r="D91" s="72">
        <v>88</v>
      </c>
      <c r="E91" s="73"/>
      <c r="F91" s="73"/>
      <c r="G91" s="73"/>
      <c r="H91" s="73"/>
      <c r="I91" s="74" t="str">
        <f t="shared" si="10"/>
        <v>Individual meals don't add up to total</v>
      </c>
    </row>
    <row r="92" spans="4:9" x14ac:dyDescent="0.3">
      <c r="D92" s="72">
        <v>89</v>
      </c>
      <c r="E92" s="73"/>
      <c r="F92" s="73"/>
      <c r="G92" s="73"/>
      <c r="H92" s="73"/>
      <c r="I92" s="74" t="str">
        <f t="shared" si="10"/>
        <v>Individual meals don't add up to total</v>
      </c>
    </row>
    <row r="93" spans="4:9" x14ac:dyDescent="0.3">
      <c r="D93" s="72">
        <v>90</v>
      </c>
      <c r="E93" s="73"/>
      <c r="F93" s="73"/>
      <c r="G93" s="73"/>
      <c r="H93" s="73"/>
      <c r="I93" s="74" t="str">
        <f t="shared" si="10"/>
        <v>Individual meals don't add up to total</v>
      </c>
    </row>
  </sheetData>
  <sheetProtection sheet="1" formatCells="0" formatColumns="0" formatRows="0" selectLockedCells="1"/>
  <mergeCells count="37">
    <mergeCell ref="C37:E37"/>
    <mergeCell ref="B46:K46"/>
    <mergeCell ref="K11:K12"/>
    <mergeCell ref="F11:F12"/>
    <mergeCell ref="J11:J12"/>
    <mergeCell ref="C12:E12"/>
    <mergeCell ref="G11:G12"/>
    <mergeCell ref="C15:E15"/>
    <mergeCell ref="H11:H12"/>
    <mergeCell ref="I11:I12"/>
    <mergeCell ref="C26:E26"/>
    <mergeCell ref="C25:E25"/>
    <mergeCell ref="C27:E27"/>
    <mergeCell ref="C14:E14"/>
    <mergeCell ref="C13:E13"/>
    <mergeCell ref="B16:E16"/>
    <mergeCell ref="G7:G8"/>
    <mergeCell ref="H7:H8"/>
    <mergeCell ref="I7:I8"/>
    <mergeCell ref="K7:K8"/>
    <mergeCell ref="J7:J8"/>
    <mergeCell ref="B47:K47"/>
    <mergeCell ref="B40:K40"/>
    <mergeCell ref="K3:K4"/>
    <mergeCell ref="D4:E4"/>
    <mergeCell ref="F3:F4"/>
    <mergeCell ref="G3:G4"/>
    <mergeCell ref="H3:H4"/>
    <mergeCell ref="I3:I4"/>
    <mergeCell ref="J3:J4"/>
    <mergeCell ref="B7:E7"/>
    <mergeCell ref="B17:E17"/>
    <mergeCell ref="B23:E23"/>
    <mergeCell ref="B11:E11"/>
    <mergeCell ref="B28:E28"/>
    <mergeCell ref="B24:E24"/>
    <mergeCell ref="F7:F8"/>
  </mergeCells>
  <conditionalFormatting sqref="D4:E4">
    <cfRule type="containsBlanks" dxfId="15" priority="13">
      <formula>LEN(TRIM(D4))=0</formula>
    </cfRule>
  </conditionalFormatting>
  <conditionalFormatting sqref="F33">
    <cfRule type="expression" dxfId="14" priority="41">
      <formula>AND(OR(ISBLANK($E$33),$E$33="_______________"),F33&gt;0)</formula>
    </cfRule>
  </conditionalFormatting>
  <conditionalFormatting sqref="F34">
    <cfRule type="expression" dxfId="13" priority="39">
      <formula>AND(OR(ISBLANK($E$34),$E$34="_______________"),F34&gt;0)</formula>
    </cfRule>
  </conditionalFormatting>
  <conditionalFormatting sqref="F3:K4">
    <cfRule type="containsText" dxfId="12" priority="36" operator="containsText" text="delete">
      <formula>NOT(ISERROR(SEARCH("delete",F3)))</formula>
    </cfRule>
  </conditionalFormatting>
  <conditionalFormatting sqref="F7:K8">
    <cfRule type="notContainsBlanks" dxfId="11" priority="2" stopIfTrue="1">
      <formula>LEN(TRIM(F7))&gt;0</formula>
    </cfRule>
    <cfRule type="expression" dxfId="10" priority="3">
      <formula>F36&gt;0</formula>
    </cfRule>
  </conditionalFormatting>
  <conditionalFormatting sqref="F17:K17">
    <cfRule type="expression" dxfId="9" priority="23">
      <formula>ISNA(F$22)</formula>
    </cfRule>
  </conditionalFormatting>
  <conditionalFormatting sqref="F18:K18">
    <cfRule type="expression" dxfId="8" priority="27">
      <formula>F18=TRUE()</formula>
    </cfRule>
  </conditionalFormatting>
  <conditionalFormatting sqref="F19:K21">
    <cfRule type="cellIs" dxfId="7" priority="46" operator="between">
      <formula>5</formula>
      <formula>200</formula>
    </cfRule>
  </conditionalFormatting>
  <conditionalFormatting sqref="F23:K23">
    <cfRule type="containsText" dxfId="6" priority="31" operator="containsText" text="below">
      <formula>NOT(ISERROR(SEARCH("below",F23)))</formula>
    </cfRule>
    <cfRule type="containsText" dxfId="5" priority="32" operator="containsText" text="Diem">
      <formula>NOT(ISERROR(SEARCH("Diem",F23)))</formula>
    </cfRule>
  </conditionalFormatting>
  <conditionalFormatting sqref="G33:I33 K33">
    <cfRule type="expression" dxfId="4" priority="40">
      <formula>AND(OR(ISBLANK($E$33),$E$33="_______________"),G33&gt;0)</formula>
    </cfRule>
  </conditionalFormatting>
  <conditionalFormatting sqref="G34:I34 K34">
    <cfRule type="expression" dxfId="3" priority="38">
      <formula>AND(OR(ISBLANK($E$34),$E$34="_______________"),G34&gt;0)</formula>
    </cfRule>
  </conditionalFormatting>
  <conditionalFormatting sqref="I58:I93">
    <cfRule type="containsText" dxfId="2" priority="1" operator="containsText" text="meals">
      <formula>NOT(ISERROR(SEARCH("meals",I58)))</formula>
    </cfRule>
  </conditionalFormatting>
  <conditionalFormatting sqref="J33">
    <cfRule type="expression" dxfId="1" priority="30">
      <formula>AND(OR(ISBLANK($E$33),$E$33="_______________"),J33&gt;0)</formula>
    </cfRule>
  </conditionalFormatting>
  <conditionalFormatting sqref="J34">
    <cfRule type="expression" dxfId="0" priority="29">
      <formula>AND(OR(ISBLANK($E$34),$E$34="_______________"),J34&gt;0)</formula>
    </cfRule>
  </conditionalFormatting>
  <dataValidations count="5">
    <dataValidation allowBlank="1" showInputMessage="1" showErrorMessage="1" promptTitle="Travel Date" prompt="ex. 3/14/16" sqref="F6" xr:uid="{00000000-0002-0000-0000-000000000000}"/>
    <dataValidation type="custom" showErrorMessage="1" sqref="F34 J29:J31 G29:I34 K29:K34 J34 F29:F31" xr:uid="{00000000-0002-0000-0000-000001000000}">
      <formula1>F29&lt;&gt;""</formula1>
    </dataValidation>
    <dataValidation type="custom" showErrorMessage="1" sqref="F32 J32" xr:uid="{00000000-0002-0000-0000-000002000000}">
      <formula1>NOT(ISBLANK(F32))</formula1>
    </dataValidation>
    <dataValidation type="decimal" showErrorMessage="1" sqref="F33 J33" xr:uid="{00000000-0002-0000-0000-000003000000}">
      <formula1>0</formula1>
      <formula2>9999</formula2>
    </dataValidation>
    <dataValidation allowBlank="1" showInputMessage="1" showErrorMessage="1" promptTitle="Agreement #" prompt="ex. XK1900" sqref="D4:E4" xr:uid="{E0036762-0B78-43D4-AE4B-0C4EF104A12B}"/>
  </dataValidations>
  <pageMargins left="0.5" right="0.4" top="0.5" bottom="0.4" header="0.25" footer="0.25"/>
  <pageSetup scale="8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5</xdr:col>
                    <xdr:colOff>335280</xdr:colOff>
                    <xdr:row>17</xdr:row>
                    <xdr:rowOff>137160</xdr:rowOff>
                  </from>
                  <to>
                    <xdr:col>5</xdr:col>
                    <xdr:colOff>640080</xdr:colOff>
                    <xdr:row>19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5</xdr:col>
                    <xdr:colOff>335280</xdr:colOff>
                    <xdr:row>18</xdr:row>
                    <xdr:rowOff>137160</xdr:rowOff>
                  </from>
                  <to>
                    <xdr:col>5</xdr:col>
                    <xdr:colOff>640080</xdr:colOff>
                    <xdr:row>20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 altText="CB3">
                <anchor moveWithCells="1">
                  <from>
                    <xdr:col>5</xdr:col>
                    <xdr:colOff>335280</xdr:colOff>
                    <xdr:row>19</xdr:row>
                    <xdr:rowOff>137160</xdr:rowOff>
                  </from>
                  <to>
                    <xdr:col>5</xdr:col>
                    <xdr:colOff>655320</xdr:colOff>
                    <xdr:row>21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6</xdr:col>
                    <xdr:colOff>358140</xdr:colOff>
                    <xdr:row>17</xdr:row>
                    <xdr:rowOff>137160</xdr:rowOff>
                  </from>
                  <to>
                    <xdr:col>6</xdr:col>
                    <xdr:colOff>662940</xdr:colOff>
                    <xdr:row>19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6</xdr:col>
                    <xdr:colOff>358140</xdr:colOff>
                    <xdr:row>18</xdr:row>
                    <xdr:rowOff>129540</xdr:rowOff>
                  </from>
                  <to>
                    <xdr:col>6</xdr:col>
                    <xdr:colOff>662940</xdr:colOff>
                    <xdr:row>20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 altText="CB3">
                <anchor moveWithCells="1">
                  <from>
                    <xdr:col>6</xdr:col>
                    <xdr:colOff>358140</xdr:colOff>
                    <xdr:row>19</xdr:row>
                    <xdr:rowOff>137160</xdr:rowOff>
                  </from>
                  <to>
                    <xdr:col>6</xdr:col>
                    <xdr:colOff>685800</xdr:colOff>
                    <xdr:row>21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7</xdr:col>
                    <xdr:colOff>350520</xdr:colOff>
                    <xdr:row>17</xdr:row>
                    <xdr:rowOff>137160</xdr:rowOff>
                  </from>
                  <to>
                    <xdr:col>7</xdr:col>
                    <xdr:colOff>655320</xdr:colOff>
                    <xdr:row>19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7</xdr:col>
                    <xdr:colOff>350520</xdr:colOff>
                    <xdr:row>18</xdr:row>
                    <xdr:rowOff>137160</xdr:rowOff>
                  </from>
                  <to>
                    <xdr:col>7</xdr:col>
                    <xdr:colOff>655320</xdr:colOff>
                    <xdr:row>20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 altText="CB3">
                <anchor moveWithCells="1">
                  <from>
                    <xdr:col>7</xdr:col>
                    <xdr:colOff>350520</xdr:colOff>
                    <xdr:row>19</xdr:row>
                    <xdr:rowOff>137160</xdr:rowOff>
                  </from>
                  <to>
                    <xdr:col>7</xdr:col>
                    <xdr:colOff>678180</xdr:colOff>
                    <xdr:row>21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8</xdr:col>
                    <xdr:colOff>350520</xdr:colOff>
                    <xdr:row>17</xdr:row>
                    <xdr:rowOff>137160</xdr:rowOff>
                  </from>
                  <to>
                    <xdr:col>8</xdr:col>
                    <xdr:colOff>655320</xdr:colOff>
                    <xdr:row>19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8</xdr:col>
                    <xdr:colOff>350520</xdr:colOff>
                    <xdr:row>18</xdr:row>
                    <xdr:rowOff>137160</xdr:rowOff>
                  </from>
                  <to>
                    <xdr:col>8</xdr:col>
                    <xdr:colOff>655320</xdr:colOff>
                    <xdr:row>20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 altText="CB3">
                <anchor moveWithCells="1">
                  <from>
                    <xdr:col>8</xdr:col>
                    <xdr:colOff>350520</xdr:colOff>
                    <xdr:row>19</xdr:row>
                    <xdr:rowOff>137160</xdr:rowOff>
                  </from>
                  <to>
                    <xdr:col>8</xdr:col>
                    <xdr:colOff>678180</xdr:colOff>
                    <xdr:row>21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9</xdr:col>
                    <xdr:colOff>373380</xdr:colOff>
                    <xdr:row>17</xdr:row>
                    <xdr:rowOff>137160</xdr:rowOff>
                  </from>
                  <to>
                    <xdr:col>9</xdr:col>
                    <xdr:colOff>678180</xdr:colOff>
                    <xdr:row>19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9</xdr:col>
                    <xdr:colOff>373380</xdr:colOff>
                    <xdr:row>18</xdr:row>
                    <xdr:rowOff>137160</xdr:rowOff>
                  </from>
                  <to>
                    <xdr:col>9</xdr:col>
                    <xdr:colOff>678180</xdr:colOff>
                    <xdr:row>20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 altText="CB3">
                <anchor moveWithCells="1">
                  <from>
                    <xdr:col>9</xdr:col>
                    <xdr:colOff>373380</xdr:colOff>
                    <xdr:row>19</xdr:row>
                    <xdr:rowOff>137160</xdr:rowOff>
                  </from>
                  <to>
                    <xdr:col>9</xdr:col>
                    <xdr:colOff>693420</xdr:colOff>
                    <xdr:row>21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10</xdr:col>
                    <xdr:colOff>335280</xdr:colOff>
                    <xdr:row>17</xdr:row>
                    <xdr:rowOff>137160</xdr:rowOff>
                  </from>
                  <to>
                    <xdr:col>10</xdr:col>
                    <xdr:colOff>640080</xdr:colOff>
                    <xdr:row>19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10</xdr:col>
                    <xdr:colOff>335280</xdr:colOff>
                    <xdr:row>18</xdr:row>
                    <xdr:rowOff>137160</xdr:rowOff>
                  </from>
                  <to>
                    <xdr:col>10</xdr:col>
                    <xdr:colOff>640080</xdr:colOff>
                    <xdr:row>20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 altText="CB3">
                <anchor moveWithCells="1">
                  <from>
                    <xdr:col>10</xdr:col>
                    <xdr:colOff>335280</xdr:colOff>
                    <xdr:row>19</xdr:row>
                    <xdr:rowOff>137160</xdr:rowOff>
                  </from>
                  <to>
                    <xdr:col>10</xdr:col>
                    <xdr:colOff>655320</xdr:colOff>
                    <xdr:row>21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5</xdr:col>
                    <xdr:colOff>335280</xdr:colOff>
                    <xdr:row>16</xdr:row>
                    <xdr:rowOff>152400</xdr:rowOff>
                  </from>
                  <to>
                    <xdr:col>5</xdr:col>
                    <xdr:colOff>556260</xdr:colOff>
                    <xdr:row>18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6</xdr:col>
                    <xdr:colOff>365760</xdr:colOff>
                    <xdr:row>16</xdr:row>
                    <xdr:rowOff>152400</xdr:rowOff>
                  </from>
                  <to>
                    <xdr:col>6</xdr:col>
                    <xdr:colOff>579120</xdr:colOff>
                    <xdr:row>18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7</xdr:col>
                    <xdr:colOff>350520</xdr:colOff>
                    <xdr:row>16</xdr:row>
                    <xdr:rowOff>152400</xdr:rowOff>
                  </from>
                  <to>
                    <xdr:col>7</xdr:col>
                    <xdr:colOff>571500</xdr:colOff>
                    <xdr:row>18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8</xdr:col>
                    <xdr:colOff>350520</xdr:colOff>
                    <xdr:row>16</xdr:row>
                    <xdr:rowOff>152400</xdr:rowOff>
                  </from>
                  <to>
                    <xdr:col>8</xdr:col>
                    <xdr:colOff>571500</xdr:colOff>
                    <xdr:row>18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9</xdr:col>
                    <xdr:colOff>373380</xdr:colOff>
                    <xdr:row>16</xdr:row>
                    <xdr:rowOff>152400</xdr:rowOff>
                  </from>
                  <to>
                    <xdr:col>9</xdr:col>
                    <xdr:colOff>594360</xdr:colOff>
                    <xdr:row>18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10</xdr:col>
                    <xdr:colOff>335280</xdr:colOff>
                    <xdr:row>16</xdr:row>
                    <xdr:rowOff>152400</xdr:rowOff>
                  </from>
                  <to>
                    <xdr:col>10</xdr:col>
                    <xdr:colOff>556260</xdr:colOff>
                    <xdr:row>18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Nebraska Dept of Roads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Brad Reid</dc:creator>
  <cp:lastModifiedBy>Sindelar, Karen</cp:lastModifiedBy>
  <cp:lastPrinted>2024-02-12T20:57:30Z</cp:lastPrinted>
  <dcterms:created xsi:type="dcterms:W3CDTF">2016-10-19T19:51:36Z</dcterms:created>
  <dcterms:modified xsi:type="dcterms:W3CDTF">2026-01-06T14:42:07Z</dcterms:modified>
</cp:coreProperties>
</file>